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0" yWindow="0" windowWidth="28800" windowHeight="12450"/>
  </bookViews>
  <sheets>
    <sheet name="EK-B1-B3" sheetId="2" r:id="rId1"/>
    <sheet name="EK-B2" sheetId="3" r:id="rId2"/>
  </sheets>
  <definedNames>
    <definedName name="_xlnm.Print_Area" localSheetId="0">'EK-B1-B3'!$A:$G</definedName>
    <definedName name="_xlnm.Print_Area" localSheetId="1">'EK-B2'!$A$1:$D$25</definedName>
    <definedName name="_xlnm.Print_Titles" localSheetId="0">'EK-B1-B3'!$7:$7</definedName>
  </definedNames>
  <calcPr calcId="152511"/>
</workbook>
</file>

<file path=xl/calcChain.xml><?xml version="1.0" encoding="utf-8"?>
<calcChain xmlns="http://schemas.openxmlformats.org/spreadsheetml/2006/main">
  <c r="E81" i="2" l="1"/>
  <c r="E103" i="2"/>
  <c r="E35" i="2"/>
  <c r="E111" i="2" l="1"/>
  <c r="E76" i="2" l="1"/>
  <c r="E74" i="2"/>
  <c r="E94" i="2"/>
  <c r="E27" i="2"/>
  <c r="E15" i="2"/>
  <c r="E13" i="2" l="1"/>
  <c r="B10" i="3"/>
  <c r="E92" i="2"/>
  <c r="E80" i="2"/>
  <c r="E78" i="2"/>
  <c r="E70" i="2"/>
  <c r="E68" i="2"/>
  <c r="E63" i="2"/>
  <c r="E58" i="2"/>
  <c r="E56" i="2"/>
  <c r="E51" i="2"/>
  <c r="E47" i="2"/>
  <c r="E34" i="2"/>
  <c r="E29" i="2"/>
  <c r="E20" i="2"/>
  <c r="E18" i="2"/>
  <c r="B22" i="3"/>
  <c r="C16" i="3" s="1"/>
  <c r="B24" i="3" l="1"/>
  <c r="C24" i="3" s="1"/>
  <c r="C20" i="3"/>
  <c r="C12" i="3"/>
  <c r="C18" i="3"/>
  <c r="C22" i="3"/>
  <c r="C14" i="3"/>
  <c r="C10" i="3"/>
  <c r="C17" i="3"/>
  <c r="B9" i="3"/>
  <c r="C9" i="3" s="1"/>
  <c r="C8" i="3"/>
  <c r="C13" i="3"/>
  <c r="C15" i="3"/>
  <c r="C19" i="3"/>
  <c r="C21" i="3"/>
  <c r="E59" i="2"/>
  <c r="E64" i="2"/>
  <c r="E55" i="2"/>
  <c r="E28" i="2"/>
  <c r="E44" i="2"/>
  <c r="E67" i="2"/>
  <c r="E19" i="2"/>
  <c r="E112" i="2"/>
  <c r="E110" i="2"/>
  <c r="E62" i="2"/>
  <c r="E79" i="2"/>
  <c r="E73" i="2"/>
  <c r="E57" i="2"/>
  <c r="E93" i="2"/>
  <c r="E30" i="2"/>
  <c r="E26" i="2"/>
  <c r="E91" i="2"/>
  <c r="E17" i="2"/>
  <c r="E12" i="2"/>
  <c r="E46" i="2"/>
  <c r="E75" i="2"/>
  <c r="E69" i="2"/>
  <c r="E71" i="2"/>
  <c r="E14" i="2"/>
  <c r="E77" i="2"/>
</calcChain>
</file>

<file path=xl/sharedStrings.xml><?xml version="1.0" encoding="utf-8"?>
<sst xmlns="http://schemas.openxmlformats.org/spreadsheetml/2006/main" count="162" uniqueCount="146">
  <si>
    <t>Giderler</t>
  </si>
  <si>
    <t>Birim</t>
  </si>
  <si>
    <t>Miktar</t>
  </si>
  <si>
    <t>1. İnsan Kaynakları</t>
  </si>
  <si>
    <t>1.2 Maaşlar (brüt tutarlar, yabancı personel)</t>
  </si>
  <si>
    <t>İnsan Kaynakları Alt Toplamı</t>
  </si>
  <si>
    <t>2.2 Yurt içi seyahat</t>
  </si>
  <si>
    <t>Seyahat Alt Toplamı</t>
  </si>
  <si>
    <t>3.1 Araç satın alımı veya kiralanması</t>
  </si>
  <si>
    <t>3.2 Mobilya, bilgisayar donanımı</t>
  </si>
  <si>
    <t>3.3 Makineler, teçhizat</t>
  </si>
  <si>
    <t>3.4 Makineler için yedek parça, ekipman, aletler</t>
  </si>
  <si>
    <t>Ekipman ve Malzeme Alt Toplamı</t>
  </si>
  <si>
    <t>4.1 Araç maliyetleri</t>
  </si>
  <si>
    <t>4.2 Ofis kirası</t>
  </si>
  <si>
    <t>4.3 Tüketim malzemeleri - ofis malzemeleri</t>
  </si>
  <si>
    <t>4.4 Diğer hizmetler (tel/faks, elektrik/ısınma, bakım)</t>
  </si>
  <si>
    <t>Yerel Ofis Maliyetleri Alt Toplamı</t>
  </si>
  <si>
    <t>5.4 Değerlendirme maliyetleri</t>
  </si>
  <si>
    <t>5.5 Tercüme, tercümanlar</t>
  </si>
  <si>
    <t>5.6 Mali hizmetler (banka teminatı maliyetleri vb.)</t>
  </si>
  <si>
    <t>Diğer Alt Toplamı</t>
  </si>
  <si>
    <t>EK-B2 BEKLENEN FİNANSMAN KAYNAKLARI</t>
  </si>
  <si>
    <t>Tutar (TL)</t>
  </si>
  <si>
    <t>Toplamın Yüzdesi (%)</t>
  </si>
  <si>
    <t>Adı</t>
  </si>
  <si>
    <t>TOPLAM KATKI</t>
  </si>
  <si>
    <t>GENEL TOPLAM</t>
  </si>
  <si>
    <t>EK-B3 MALİYETLERİN GEREKÇELENDİRİLMESİ</t>
  </si>
  <si>
    <t>6. Diğer</t>
  </si>
  <si>
    <t>5.7 Konferans/seminer maliyetleri</t>
  </si>
  <si>
    <t>5.3 Denetim maliyetleri</t>
  </si>
  <si>
    <t>5.2 Etüd, araştırma</t>
  </si>
  <si>
    <t>5.1 Yayınlar</t>
  </si>
  <si>
    <t>1.3 Gündelikler</t>
  </si>
  <si>
    <t>2. Seyahat</t>
  </si>
  <si>
    <t>5.10 Kontrolörlük işleri  ve diğer</t>
  </si>
  <si>
    <t xml:space="preserve"> Diğer Maliyetler, Hizmetler Alt Toplamı</t>
  </si>
  <si>
    <t>3. Ekipman ve Malzeme</t>
  </si>
  <si>
    <t>4. Yerel Ofis Maliyetleri</t>
  </si>
  <si>
    <t>5. Diğer Maliyetler, Hizmetler</t>
  </si>
  <si>
    <t>EK-B1 FAALİYET BÜTÇESİ</t>
  </si>
  <si>
    <t>Açıklama</t>
  </si>
  <si>
    <t>Birim Maliyet
(TL)</t>
  </si>
  <si>
    <t>Toplam Maliyet
(TL)</t>
  </si>
  <si>
    <t>1.1.1 Teknik</t>
  </si>
  <si>
    <t>1.3.1 Yurt dışı (proje personeli)</t>
  </si>
  <si>
    <t>1.3.2 Yurt içi (proje personeli)</t>
  </si>
  <si>
    <t>1.3.3 Seminer/konferans katılımcıları</t>
  </si>
  <si>
    <t>7.  Projenin Uygun Doğrudan Maliyetleri Toplamı</t>
  </si>
  <si>
    <t>8. İdari Maliyetler</t>
  </si>
  <si>
    <t>İdari Maliyetler Alt Toplamı</t>
  </si>
  <si>
    <t>9. Toplam Uygun Proje Maliyeti</t>
  </si>
  <si>
    <t>Başvuru Sahibinin Mali Katkısı</t>
  </si>
  <si>
    <t>Bu Başvuruda Talep Edilen Destek Miktarı</t>
  </si>
  <si>
    <t>Diğer Kurumlarca Yapılan Katkılar</t>
  </si>
  <si>
    <t>Projeden Elde Edilen Doğrudan Gelir</t>
  </si>
  <si>
    <t>1.1 Maaşlar</t>
  </si>
  <si>
    <t>2.1 Yurt dışı (proje personeli)</t>
  </si>
  <si>
    <t>3.5 Diğer</t>
  </si>
  <si>
    <t>5.8 Tanıtım (görünürlük) faaliyetleri</t>
  </si>
  <si>
    <t>5.9 İnşaat (küçük ölçekli yapım) işleri</t>
  </si>
  <si>
    <t>1.1.2 İdari/destek personeli</t>
  </si>
  <si>
    <t>Ortak veya İştirakçi 3</t>
  </si>
  <si>
    <t>Ortak veya İştirakçi 4</t>
  </si>
  <si>
    <t>Ortak veya İştirakçi 5</t>
  </si>
  <si>
    <t>Ortak veya İştirakçi 6</t>
  </si>
  <si>
    <t>Ortak veya İştirakçi 7</t>
  </si>
  <si>
    <t>Ortak veya İştirakçi 8</t>
  </si>
  <si>
    <t>Ortak veya İştirakçi 9</t>
  </si>
  <si>
    <t>Ortak veya İştirakçi 10</t>
  </si>
  <si>
    <t>5.3.1. Denetim Hizmeti Alınması</t>
  </si>
  <si>
    <t>5.8.1. Online Tanıtım Gerçekleştirilmesi</t>
  </si>
  <si>
    <t>4.3.1. Kırtasiye Malzemeleri</t>
  </si>
  <si>
    <t>3.2.2 Bilgisayar Alımı</t>
  </si>
  <si>
    <t>Adet</t>
  </si>
  <si>
    <t>Proje faaliyetlerin sürdürülmesi amacıyla sunulan proforma faturada belirtilen kalemler çerçevesinde hizmet alımı gerçekleştirilecektir.</t>
  </si>
  <si>
    <t>Eğitim ve sunum faaliyetlerinde kullanılmak üzere projeksiyon cihazı alımı yapılacaktır.</t>
  </si>
  <si>
    <t>Eğitim ve sunum, proje faaliyetlerinin raporlanması faaliyetlerinde kullanılmak üzere dizüstü bilgisayar alımı yapılacaktır.</t>
  </si>
  <si>
    <t>5.8.2. Web Sitesi Yaptırılması Hizmet Alımı</t>
  </si>
  <si>
    <t xml:space="preserve">Proje faaliyetlerinin yaygınlaştırılması ve tanıtımın yapılması amacıyla sosyal medya kanallarından ve Google adwords hizmet alımı yapılacaktır. </t>
  </si>
  <si>
    <t xml:space="preserve">Proje faaliyetlerinin, çıktılarının ve iyi uygulamaların yaygınlaştırılması amacıyla web sitesi yapımı için hizmet alınacaktır. </t>
  </si>
  <si>
    <t>5.8.3. Broşür</t>
  </si>
  <si>
    <t>5.8.4. Renkli Afiş</t>
  </si>
  <si>
    <t xml:space="preserve">5.8.5 Tanıtım Kitapçığı </t>
  </si>
  <si>
    <t xml:space="preserve">5.8.6. Billboard Baskı </t>
  </si>
  <si>
    <t>5.8.7. Roll Up Basımı</t>
  </si>
  <si>
    <t xml:space="preserve">5.8.8 Ayaklı Stant </t>
  </si>
  <si>
    <t>5.8.9. Video Tanıtım Filmi Hazırlanması</t>
  </si>
  <si>
    <t xml:space="preserve">Proje faaliyetlerinin, çıktılarının ve iyi uygulamaların yaygınlaştırılması amacıyla broşür yapımı için hizmet alınacaktır. </t>
  </si>
  <si>
    <t xml:space="preserve">Proje faaliyetlerinin, çıktılarının ve iyi uygulamaların yaygınlaştırılması amacıyla renkli afiş yapımı için hizmet alınacaktır. </t>
  </si>
  <si>
    <t xml:space="preserve">Proje faaliyetlerinin, çıktılarının ve iyi uygulamaların yaygınlaştırılması amacıyla roll-up yapımı için hizmet alınacaktır. </t>
  </si>
  <si>
    <t xml:space="preserve">Proje faaliyetlerinin, çıktılarının ve iyi uygulamaların yaygınlaştırılması amacıyla ayaklı stant yapımı için hizmet alınacaktır. </t>
  </si>
  <si>
    <t xml:space="preserve">Proje faaliyetlerinin, çıktılarının ve iyi uygulamaların yaygınlaştırılması amacıyla 45-70 saniye arası Yüksek Çözünürlüklü HD Video tanıtımı için hizmet alınacaktır. </t>
  </si>
  <si>
    <t>Proje kapsamında gerçeklestirilen faaliyetlerin yaygınlastırılması, paydaslara bilgi verilmesi ve projenin iyi uygulama örnegi olarak görünürlügünün arttırılması amacıyla kitapçık bastırılacaktır.
- A6 Boyutu
-100 sayfa
-115 gr kuse
- Kapak kalın kuse
- Amerikan Cilt</t>
  </si>
  <si>
    <t>Proje kapsamında gerçeklestirilecek olan kapanış toplantısının tanıtımı amacıyla ilin merkezi noktalarındaki 30 billboard alanına afis bastırılarak yayınlanacaktır.</t>
  </si>
  <si>
    <t>Kişi</t>
  </si>
  <si>
    <t>Muğla Büyükşehir Belediyesi bünyesinde bir adet destek personeli proje süresi boyunca bu proje için istihdam edilecektir.</t>
  </si>
  <si>
    <t xml:space="preserve">3.2.1 Projeksiyon Cihazı </t>
  </si>
  <si>
    <t>3.3.1. Mutfak Malzemeleri ve Ekipman Alımı</t>
  </si>
  <si>
    <t>Projede gerçekleştirilecek olan satış faaliyetlerini gerçekleştirmek üzere stant satın alınacaktır.</t>
  </si>
  <si>
    <t>Proje lokanta ve tadım faaliyetlerinde kullanılmak amacıyla 12 adet 4 kişilik masa sandalye takımı alımı yapılacaktır.</t>
  </si>
  <si>
    <t>Ay</t>
  </si>
  <si>
    <t>Belirlenen konu başlıklarında gerçekleştirilecek eğitimler için eğitim hizmeti alınacaktır.</t>
  </si>
  <si>
    <t>3.2.3 Pos Adisyon Restoran Programı, Bilgisayar ve Yazıcı</t>
  </si>
  <si>
    <t>Gıda hammadde</t>
  </si>
  <si>
    <t>Geleneksel kıyafetler</t>
  </si>
  <si>
    <t>Kooperatif kuruluş masrafları</t>
  </si>
  <si>
    <t>Özel logolu ve baskılı paketleme ve ambalaj malzemesi</t>
  </si>
  <si>
    <t>Salon tipi klima</t>
  </si>
  <si>
    <t>Aşçı kıyafeti</t>
  </si>
  <si>
    <t>Dekorasyon malzemeleri (perde, duvar resmi, masa örtüsü vb.)</t>
  </si>
  <si>
    <t>3.1.1 Ticari Araç Kiralanması</t>
  </si>
  <si>
    <t>Proje kapsamında hammadde temini ve catering hizmeti verilmesi faaliyetlerinde kullanılmak üzere bir adet ticari araç kiralaması yapılacaktır.</t>
  </si>
  <si>
    <t>Destek personeli</t>
  </si>
  <si>
    <t>3.2.4 Kasa terminali</t>
  </si>
  <si>
    <t>3.2.5 El terminali</t>
  </si>
  <si>
    <t>Satış faaliyetlerinde kullanılmak üzere pos adisyon restoran programı, bilgisayar ve yazıcı alımı yapılacaktır.</t>
  </si>
  <si>
    <t>Satış faaliyetlerinde kullanılmak üzere kasa terminali alımı yapılacaktır.</t>
  </si>
  <si>
    <t>Satış faaliyetlerinde kullanılmak üzere el terminali alımı yapılacaktır.</t>
  </si>
  <si>
    <t>3.2.6 Akıllı telefon</t>
  </si>
  <si>
    <t>Proje idari faaliyetlerinde kullanılması ve hızlı iletişim amacı ile iki adet akıllı cep telefonu alımı yapılacaktır.</t>
  </si>
  <si>
    <t>3.2.7 Dört Kişilik Masa Sandalye Takımı</t>
  </si>
  <si>
    <t>3.2.8 Ahşap Satış Standı</t>
  </si>
  <si>
    <t>Proje uygulama binasının iklimlendirme işleminde kullanılmak üzere 6 adet salon tipi klima alımı yapılacaktır.</t>
  </si>
  <si>
    <t>Proje idari faaliyetlerinin sürüdülmesi amacıyla kırtasiye setleri alımı yapılacaktır.</t>
  </si>
  <si>
    <t>Proje faaliyetlerinin ve bütçe kalemlerinin uygulanabilir ve nizami olduğuna dair bağımsız bir denetim kuruluşundan hizmet alınacaktır.</t>
  </si>
  <si>
    <t>Marka, telif hakkı ve tescil işlemleri</t>
  </si>
  <si>
    <t>Proje uygulama binasında gerçekleştirilecek lokantacılık işlevini desteklemek üzere dekorasyon malzemesi alımı yapılacaktır.</t>
  </si>
  <si>
    <t>Proje bünyesinde gerçekleştirilecek lokantacılık ve catering hizmetleri esnasında kullanılmak üzere geleneksel Muğla kıyafetleri alımı yapılacaktır.</t>
  </si>
  <si>
    <t>Proje bünyesinde gerçekleştirilecek eğitimler ve kooperatif bünyesinde gerçekleştirilecek üretimler esnasında kadınların hijyen koşullarına uygun çalışabilecekleri aşçı kıyafeti alınacaktır.</t>
  </si>
  <si>
    <t>Kooperatif bünyesinde gerçekleştirilecek üretimler sonucu ortaya çıklacak olan ürünler için özel logolu ve baskılı paketleme ve ambalaj malzemeleri alımı yapılacaktır.</t>
  </si>
  <si>
    <t>Proje kapsamında gerçekleştirilecek faaliyetlerde tüm isim hakları ve marka haklarının tescil edilmesine yönelik danışmanlık hizmeti alınacaktır.</t>
  </si>
  <si>
    <t>Projenin belirlenen çıktılarından birisi olan kooperatifin kurulması için kuruluş hizmeti alımı yapılacaktır.</t>
  </si>
  <si>
    <t>Başvuru Sahibi: Muğla Büyükşehir Belediyesi</t>
  </si>
  <si>
    <t>Proje Adı: Geleneksel Muğla Mutfağından Hanımeli Lezzetleri</t>
  </si>
  <si>
    <t>Proje Referans No: SOGEP</t>
  </si>
  <si>
    <t>Menteşe Belediyesi</t>
  </si>
  <si>
    <t>Muğla Ticaret ve Sanayi Odası</t>
  </si>
  <si>
    <t>Eğitmen hizmet bedelleri</t>
  </si>
  <si>
    <t>Teknik personel</t>
  </si>
  <si>
    <t>Proje faaliyetleri kapsamında eğitim ve kooperatifçilik işlerinin organizasyonu amacıyla teknik danışmanlık hizmeti alınacaktır.</t>
  </si>
  <si>
    <t>Proje bünyesinde gerçekleştirilecek eğitimler için kullanılmak üzere gıda hammaddesi alımı yapılacaktır.</t>
  </si>
  <si>
    <t xml:space="preserve">Proje Adı: </t>
  </si>
  <si>
    <t>Proje Referans No:</t>
  </si>
  <si>
    <t>Başvuru Sahibi: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</si>
</sst>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TL&quot;_-;\-* #,##0.00\ &quot;TL&quot;_-;_-* &quot;-&quot;??\ &quot;TL&quot;_-;_-@_-"/>
    <numFmt numFmtId="165" formatCode="#,##0.0000"/>
    <numFmt numFmtId="166" formatCode="%\ 0.00"/>
  </numFmts>
  <fonts count="1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0"/>
      <name val="Times New Roman"/>
      <family val="1"/>
      <charset val="162"/>
    </font>
    <font>
      <sz val="12"/>
      <color theme="0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0" xfId="0" applyNumberFormat="1" applyFont="1" applyFill="1" applyAlignment="1" applyProtection="1">
      <alignment vertical="center" wrapText="1"/>
    </xf>
    <xf numFmtId="0" fontId="8" fillId="2" borderId="0" xfId="0" applyFont="1" applyFill="1" applyProtection="1"/>
    <xf numFmtId="0" fontId="1" fillId="3" borderId="2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2" fillId="5" borderId="1" xfId="0" applyNumberFormat="1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left" vertical="center"/>
    </xf>
    <xf numFmtId="0" fontId="1" fillId="5" borderId="2" xfId="0" applyFont="1" applyFill="1" applyBorder="1" applyAlignment="1" applyProtection="1">
      <alignment vertical="center"/>
    </xf>
    <xf numFmtId="164" fontId="1" fillId="5" borderId="1" xfId="0" applyNumberFormat="1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vertical="center"/>
    </xf>
    <xf numFmtId="165" fontId="2" fillId="5" borderId="3" xfId="0" applyNumberFormat="1" applyFont="1" applyFill="1" applyBorder="1" applyAlignment="1" applyProtection="1">
      <alignment horizontal="center" vertical="center"/>
    </xf>
    <xf numFmtId="0" fontId="8" fillId="6" borderId="0" xfId="0" applyFont="1" applyFill="1" applyProtection="1"/>
    <xf numFmtId="0" fontId="9" fillId="2" borderId="0" xfId="0" applyFont="1" applyFill="1" applyProtection="1"/>
    <xf numFmtId="0" fontId="2" fillId="2" borderId="2" xfId="0" applyFont="1" applyFill="1" applyBorder="1" applyAlignment="1" applyProtection="1">
      <alignment vertical="center"/>
      <protection locked="0"/>
    </xf>
    <xf numFmtId="166" fontId="2" fillId="5" borderId="3" xfId="0" applyNumberFormat="1" applyFont="1" applyFill="1" applyBorder="1" applyAlignment="1" applyProtection="1">
      <alignment horizontal="center" vertical="center"/>
    </xf>
    <xf numFmtId="166" fontId="1" fillId="5" borderId="3" xfId="0" applyNumberFormat="1" applyFont="1" applyFill="1" applyBorder="1" applyAlignment="1" applyProtection="1">
      <alignment horizontal="center" vertical="center"/>
    </xf>
    <xf numFmtId="4" fontId="5" fillId="8" borderId="7" xfId="0" applyNumberFormat="1" applyFont="1" applyFill="1" applyBorder="1" applyAlignment="1" applyProtection="1">
      <alignment vertical="center" wrapText="1"/>
      <protection locked="0"/>
    </xf>
    <xf numFmtId="4" fontId="3" fillId="0" borderId="7" xfId="0" applyNumberFormat="1" applyFont="1" applyFill="1" applyBorder="1" applyAlignment="1" applyProtection="1">
      <alignment vertical="center" wrapText="1"/>
    </xf>
    <xf numFmtId="4" fontId="5" fillId="0" borderId="7" xfId="0" applyNumberFormat="1" applyFont="1" applyFill="1" applyBorder="1" applyAlignment="1" applyProtection="1">
      <alignment horizontal="center" vertical="center" wrapText="1"/>
    </xf>
    <xf numFmtId="4" fontId="5" fillId="0" borderId="7" xfId="0" applyNumberFormat="1" applyFont="1" applyFill="1" applyBorder="1" applyAlignment="1" applyProtection="1">
      <alignment vertical="center" wrapText="1"/>
    </xf>
    <xf numFmtId="4" fontId="5" fillId="2" borderId="7" xfId="0" applyNumberFormat="1" applyFont="1" applyFill="1" applyBorder="1" applyAlignment="1" applyProtection="1">
      <alignment vertical="center" wrapText="1"/>
    </xf>
    <xf numFmtId="4" fontId="3" fillId="2" borderId="7" xfId="0" applyNumberFormat="1" applyFont="1" applyFill="1" applyBorder="1" applyAlignment="1" applyProtection="1">
      <alignment vertical="center" wrapText="1"/>
    </xf>
    <xf numFmtId="4" fontId="5" fillId="2" borderId="7" xfId="0" applyNumberFormat="1" applyFont="1" applyFill="1" applyBorder="1" applyAlignment="1" applyProtection="1">
      <alignment horizontal="center" vertical="center" wrapText="1"/>
    </xf>
    <xf numFmtId="4" fontId="4" fillId="5" borderId="7" xfId="0" applyNumberFormat="1" applyFont="1" applyFill="1" applyBorder="1" applyAlignment="1" applyProtection="1">
      <alignment horizontal="left" vertical="center" wrapText="1"/>
    </xf>
    <xf numFmtId="4" fontId="3" fillId="2" borderId="7" xfId="0" applyNumberFormat="1" applyFont="1" applyFill="1" applyBorder="1" applyAlignment="1" applyProtection="1">
      <alignment vertical="center" wrapText="1"/>
      <protection locked="0"/>
    </xf>
    <xf numFmtId="4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7" xfId="0" applyNumberFormat="1" applyFont="1" applyFill="1" applyBorder="1" applyAlignment="1" applyProtection="1">
      <alignment vertical="center" wrapText="1"/>
      <protection locked="0"/>
    </xf>
    <xf numFmtId="4" fontId="4" fillId="5" borderId="7" xfId="0" applyNumberFormat="1" applyFont="1" applyFill="1" applyBorder="1" applyAlignment="1" applyProtection="1">
      <alignment vertical="center" wrapText="1"/>
    </xf>
    <xf numFmtId="4" fontId="5" fillId="5" borderId="7" xfId="0" applyNumberFormat="1" applyFont="1" applyFill="1" applyBorder="1" applyAlignment="1" applyProtection="1">
      <alignment vertical="center" wrapText="1"/>
    </xf>
    <xf numFmtId="0" fontId="14" fillId="2" borderId="0" xfId="0" applyFont="1" applyFill="1" applyBorder="1" applyAlignment="1">
      <alignment horizontal="left" vertical="center"/>
    </xf>
    <xf numFmtId="4" fontId="5" fillId="2" borderId="0" xfId="0" applyNumberFormat="1" applyFont="1" applyFill="1" applyBorder="1" applyAlignment="1" applyProtection="1">
      <alignment vertical="center" wrapText="1"/>
    </xf>
    <xf numFmtId="4" fontId="5" fillId="2" borderId="0" xfId="0" applyNumberFormat="1" applyFont="1" applyFill="1" applyBorder="1" applyAlignment="1" applyProtection="1">
      <alignment vertical="center" wrapText="1"/>
      <protection locked="0"/>
    </xf>
    <xf numFmtId="4" fontId="7" fillId="4" borderId="7" xfId="0" applyNumberFormat="1" applyFont="1" applyFill="1" applyBorder="1" applyAlignment="1" applyProtection="1">
      <alignment horizontal="center" vertical="center" wrapText="1"/>
    </xf>
    <xf numFmtId="4" fontId="6" fillId="3" borderId="7" xfId="0" applyNumberFormat="1" applyFont="1" applyFill="1" applyBorder="1" applyAlignment="1" applyProtection="1">
      <alignment horizontal="center" vertical="center" wrapText="1"/>
    </xf>
    <xf numFmtId="4" fontId="3" fillId="0" borderId="7" xfId="0" applyNumberFormat="1" applyFont="1" applyFill="1" applyBorder="1" applyAlignment="1" applyProtection="1">
      <alignment horizontal="center" vertical="center" wrapText="1"/>
    </xf>
    <xf numFmtId="4" fontId="5" fillId="0" borderId="7" xfId="0" applyNumberFormat="1" applyFont="1" applyFill="1" applyBorder="1" applyAlignment="1" applyProtection="1">
      <alignment horizontal="justify" vertical="center" wrapText="1"/>
    </xf>
    <xf numFmtId="4" fontId="10" fillId="9" borderId="7" xfId="0" applyNumberFormat="1" applyFont="1" applyFill="1" applyBorder="1" applyAlignment="1" applyProtection="1">
      <alignment vertical="center" wrapText="1"/>
    </xf>
    <xf numFmtId="4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7" xfId="0" applyNumberFormat="1" applyFont="1" applyFill="1" applyBorder="1" applyAlignment="1" applyProtection="1">
      <alignment horizontal="justify" vertical="center" wrapText="1"/>
      <protection locked="0"/>
    </xf>
    <xf numFmtId="4" fontId="3" fillId="8" borderId="7" xfId="0" applyNumberFormat="1" applyFont="1" applyFill="1" applyBorder="1" applyAlignment="1" applyProtection="1">
      <alignment vertical="center" wrapText="1"/>
      <protection locked="0"/>
    </xf>
    <xf numFmtId="4" fontId="5" fillId="8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11" borderId="7" xfId="0" applyNumberFormat="1" applyFont="1" applyFill="1" applyBorder="1" applyAlignment="1" applyProtection="1">
      <alignment vertical="center" wrapText="1"/>
    </xf>
    <xf numFmtId="4" fontId="3" fillId="8" borderId="7" xfId="0" applyNumberFormat="1" applyFont="1" applyFill="1" applyBorder="1" applyAlignment="1" applyProtection="1">
      <alignment horizontal="center" vertical="center" wrapText="1"/>
      <protection locked="0"/>
    </xf>
    <xf numFmtId="4" fontId="12" fillId="8" borderId="7" xfId="0" applyNumberFormat="1" applyFont="1" applyFill="1" applyBorder="1" applyAlignment="1" applyProtection="1">
      <alignment horizontal="justify" vertical="center" wrapText="1"/>
      <protection locked="0"/>
    </xf>
    <xf numFmtId="4" fontId="4" fillId="7" borderId="7" xfId="0" applyNumberFormat="1" applyFont="1" applyFill="1" applyBorder="1" applyAlignment="1" applyProtection="1">
      <alignment vertical="center" wrapText="1"/>
    </xf>
    <xf numFmtId="4" fontId="5" fillId="7" borderId="7" xfId="0" applyNumberFormat="1" applyFont="1" applyFill="1" applyBorder="1" applyAlignment="1" applyProtection="1">
      <alignment vertical="center" wrapText="1"/>
    </xf>
    <xf numFmtId="4" fontId="0" fillId="7" borderId="7" xfId="0" applyNumberFormat="1" applyFill="1" applyBorder="1" applyAlignment="1" applyProtection="1">
      <alignment vertical="center" wrapText="1"/>
    </xf>
    <xf numFmtId="4" fontId="7" fillId="10" borderId="7" xfId="0" applyNumberFormat="1" applyFont="1" applyFill="1" applyBorder="1" applyAlignment="1" applyProtection="1">
      <alignment vertical="center" wrapText="1"/>
    </xf>
    <xf numFmtId="4" fontId="4" fillId="5" borderId="7" xfId="0" applyNumberFormat="1" applyFont="1" applyFill="1" applyBorder="1" applyAlignment="1" applyProtection="1">
      <alignment vertical="center" wrapText="1"/>
    </xf>
    <xf numFmtId="4" fontId="5" fillId="5" borderId="7" xfId="0" applyNumberFormat="1" applyFont="1" applyFill="1" applyBorder="1" applyAlignment="1" applyProtection="1">
      <alignment vertical="center" wrapText="1"/>
    </xf>
    <xf numFmtId="4" fontId="11" fillId="5" borderId="7" xfId="0" applyNumberFormat="1" applyFont="1" applyFill="1" applyBorder="1" applyAlignment="1" applyProtection="1">
      <alignment horizontal="center" vertical="center" wrapText="1"/>
    </xf>
    <xf numFmtId="4" fontId="5" fillId="2" borderId="7" xfId="0" applyNumberFormat="1" applyFont="1" applyFill="1" applyBorder="1" applyAlignment="1" applyProtection="1">
      <alignment horizontal="left" vertical="top" wrapText="1"/>
      <protection locked="0"/>
    </xf>
    <xf numFmtId="4" fontId="7" fillId="11" borderId="7" xfId="0" applyNumberFormat="1" applyFont="1" applyFill="1" applyBorder="1" applyAlignment="1" applyProtection="1">
      <alignment vertical="center" wrapText="1"/>
    </xf>
    <xf numFmtId="4" fontId="10" fillId="9" borderId="7" xfId="0" applyNumberFormat="1" applyFont="1" applyFill="1" applyBorder="1" applyAlignment="1" applyProtection="1">
      <alignment vertical="center" wrapText="1"/>
    </xf>
    <xf numFmtId="4" fontId="0" fillId="9" borderId="7" xfId="0" applyNumberFormat="1" applyFill="1" applyBorder="1" applyAlignment="1" applyProtection="1">
      <alignment vertical="center" wrapText="1"/>
    </xf>
    <xf numFmtId="4" fontId="4" fillId="7" borderId="7" xfId="0" applyNumberFormat="1" applyFont="1" applyFill="1" applyBorder="1" applyAlignment="1" applyProtection="1">
      <alignment vertical="center" wrapText="1"/>
    </xf>
    <xf numFmtId="4" fontId="5" fillId="7" borderId="7" xfId="0" applyNumberFormat="1" applyFont="1" applyFill="1" applyBorder="1" applyAlignment="1" applyProtection="1">
      <alignment vertical="center" wrapText="1"/>
    </xf>
    <xf numFmtId="4" fontId="0" fillId="7" borderId="7" xfId="0" applyNumberFormat="1" applyFill="1" applyBorder="1" applyAlignment="1" applyProtection="1">
      <alignment vertical="center" wrapText="1"/>
    </xf>
    <xf numFmtId="4" fontId="4" fillId="5" borderId="7" xfId="0" applyNumberFormat="1" applyFont="1" applyFill="1" applyBorder="1" applyAlignment="1" applyProtection="1">
      <alignment vertical="center" wrapText="1"/>
    </xf>
    <xf numFmtId="4" fontId="5" fillId="5" borderId="7" xfId="0" applyNumberFormat="1" applyFont="1" applyFill="1" applyBorder="1" applyAlignment="1" applyProtection="1">
      <alignment vertical="center" wrapText="1"/>
    </xf>
    <xf numFmtId="4" fontId="4" fillId="5" borderId="7" xfId="0" applyNumberFormat="1" applyFont="1" applyFill="1" applyBorder="1" applyAlignment="1" applyProtection="1">
      <alignment horizontal="center" vertical="center" wrapText="1"/>
    </xf>
    <xf numFmtId="4" fontId="5" fillId="5" borderId="7" xfId="0" applyNumberFormat="1" applyFont="1" applyFill="1" applyBorder="1" applyAlignment="1" applyProtection="1">
      <alignment horizontal="center" vertical="center" wrapText="1"/>
    </xf>
    <xf numFmtId="4" fontId="11" fillId="5" borderId="7" xfId="0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>
      <alignment horizontal="left" vertical="center"/>
    </xf>
    <xf numFmtId="4" fontId="7" fillId="4" borderId="7" xfId="0" applyNumberFormat="1" applyFont="1" applyFill="1" applyBorder="1" applyAlignment="1" applyProtection="1">
      <alignment horizontal="center" vertical="center" wrapText="1"/>
    </xf>
    <xf numFmtId="4" fontId="13" fillId="4" borderId="7" xfId="0" applyNumberFormat="1" applyFont="1" applyFill="1" applyBorder="1" applyAlignment="1" applyProtection="1">
      <alignment horizontal="center" vertical="center" wrapText="1"/>
    </xf>
    <xf numFmtId="4" fontId="7" fillId="11" borderId="7" xfId="0" applyNumberFormat="1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6" xfId="0" applyBorder="1" applyAlignment="1" applyProtection="1">
      <alignment horizontal="left" vertical="center"/>
    </xf>
  </cellXfs>
  <cellStyles count="1">
    <cellStyle name="Normal" xfId="0" builtinId="0"/>
  </cellStyles>
  <dxfs count="1"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G122"/>
  <sheetViews>
    <sheetView tabSelected="1" zoomScale="80" zoomScaleNormal="80" workbookViewId="0">
      <pane ySplit="7" topLeftCell="A50" activePane="bottomLeft" state="frozen"/>
      <selection pane="bottomLeft" activeCell="A4" sqref="A4:F4"/>
    </sheetView>
  </sheetViews>
  <sheetFormatPr defaultColWidth="0" defaultRowHeight="12.75" zeroHeight="1" x14ac:dyDescent="0.25"/>
  <cols>
    <col min="1" max="1" width="50.7109375" style="2" customWidth="1"/>
    <col min="2" max="3" width="10.7109375" style="2" customWidth="1"/>
    <col min="4" max="4" width="14.7109375" style="2" customWidth="1"/>
    <col min="5" max="5" width="16.7109375" style="2" customWidth="1"/>
    <col min="6" max="6" width="110.7109375" style="2" customWidth="1"/>
    <col min="7" max="7" width="1.7109375" style="2" customWidth="1"/>
    <col min="8" max="16384" width="44" style="2" hidden="1"/>
  </cols>
  <sheetData>
    <row r="1" spans="1:6" s="32" customFormat="1" x14ac:dyDescent="0.25">
      <c r="A1" s="2"/>
      <c r="B1" s="2"/>
      <c r="C1" s="2"/>
      <c r="D1" s="2"/>
      <c r="E1" s="2"/>
      <c r="F1" s="2"/>
    </row>
    <row r="2" spans="1:6" s="32" customFormat="1" ht="18.75" x14ac:dyDescent="0.25">
      <c r="A2" s="65" t="s">
        <v>144</v>
      </c>
      <c r="B2" s="65"/>
      <c r="C2" s="65"/>
      <c r="D2" s="65"/>
      <c r="E2" s="65"/>
      <c r="F2" s="65"/>
    </row>
    <row r="3" spans="1:6" s="32" customFormat="1" ht="18.75" x14ac:dyDescent="0.25">
      <c r="A3" s="65" t="s">
        <v>143</v>
      </c>
      <c r="B3" s="65"/>
      <c r="C3" s="65"/>
      <c r="D3" s="65"/>
      <c r="E3" s="65"/>
      <c r="F3" s="65"/>
    </row>
    <row r="4" spans="1:6" s="32" customFormat="1" ht="18.75" x14ac:dyDescent="0.25">
      <c r="A4" s="65" t="s">
        <v>145</v>
      </c>
      <c r="B4" s="65"/>
      <c r="C4" s="65"/>
      <c r="D4" s="65"/>
      <c r="E4" s="65"/>
      <c r="F4" s="65"/>
    </row>
    <row r="5" spans="1:6" s="32" customFormat="1" ht="18.75" x14ac:dyDescent="0.25">
      <c r="A5" s="31"/>
      <c r="B5" s="31"/>
      <c r="C5" s="31"/>
      <c r="D5" s="2"/>
      <c r="E5" s="2"/>
      <c r="F5" s="2"/>
    </row>
    <row r="6" spans="1:6" s="32" customFormat="1" ht="30" customHeight="1" x14ac:dyDescent="0.25">
      <c r="A6" s="66" t="s">
        <v>41</v>
      </c>
      <c r="B6" s="67"/>
      <c r="C6" s="67"/>
      <c r="D6" s="67"/>
      <c r="E6" s="67"/>
      <c r="F6" s="34" t="s">
        <v>28</v>
      </c>
    </row>
    <row r="7" spans="1:6" s="32" customFormat="1" ht="33" customHeight="1" x14ac:dyDescent="0.25">
      <c r="A7" s="35" t="s">
        <v>0</v>
      </c>
      <c r="B7" s="35" t="s">
        <v>1</v>
      </c>
      <c r="C7" s="35" t="s">
        <v>2</v>
      </c>
      <c r="D7" s="35" t="s">
        <v>43</v>
      </c>
      <c r="E7" s="35" t="s">
        <v>44</v>
      </c>
      <c r="F7" s="35" t="s">
        <v>42</v>
      </c>
    </row>
    <row r="8" spans="1:6" s="32" customFormat="1" ht="24.95" customHeight="1" x14ac:dyDescent="0.25">
      <c r="A8" s="55" t="s">
        <v>3</v>
      </c>
      <c r="B8" s="55"/>
      <c r="C8" s="55"/>
      <c r="D8" s="55"/>
      <c r="E8" s="55"/>
      <c r="F8" s="56"/>
    </row>
    <row r="9" spans="1:6" s="32" customFormat="1" ht="24.95" customHeight="1" x14ac:dyDescent="0.25">
      <c r="A9" s="60" t="s">
        <v>57</v>
      </c>
      <c r="B9" s="61"/>
      <c r="C9" s="61"/>
      <c r="D9" s="61"/>
      <c r="E9" s="29">
        <v>139000</v>
      </c>
      <c r="F9" s="30"/>
    </row>
    <row r="10" spans="1:6" s="32" customFormat="1" ht="24.95" customHeight="1" x14ac:dyDescent="0.25">
      <c r="A10" s="25" t="s">
        <v>45</v>
      </c>
      <c r="B10" s="62"/>
      <c r="C10" s="62"/>
      <c r="D10" s="62"/>
      <c r="E10" s="29">
        <v>40000</v>
      </c>
      <c r="F10" s="30"/>
    </row>
    <row r="11" spans="1:6" s="33" customFormat="1" ht="24.95" customHeight="1" x14ac:dyDescent="0.25">
      <c r="A11" s="19" t="s">
        <v>140</v>
      </c>
      <c r="B11" s="20" t="s">
        <v>102</v>
      </c>
      <c r="C11" s="20">
        <v>10</v>
      </c>
      <c r="D11" s="20">
        <v>4000</v>
      </c>
      <c r="E11" s="19">
        <v>40000</v>
      </c>
      <c r="F11" s="21" t="s">
        <v>141</v>
      </c>
    </row>
    <row r="12" spans="1:6" s="32" customFormat="1" ht="24.95" customHeight="1" x14ac:dyDescent="0.25">
      <c r="A12" s="29" t="s">
        <v>62</v>
      </c>
      <c r="B12" s="63"/>
      <c r="C12" s="63"/>
      <c r="D12" s="63"/>
      <c r="E12" s="29">
        <f ca="1">SUBTOTAL(9,E12:E13)</f>
        <v>99000</v>
      </c>
      <c r="F12" s="30"/>
    </row>
    <row r="13" spans="1:6" s="32" customFormat="1" ht="24.95" customHeight="1" x14ac:dyDescent="0.25">
      <c r="A13" s="19" t="s">
        <v>114</v>
      </c>
      <c r="B13" s="36" t="s">
        <v>102</v>
      </c>
      <c r="C13" s="36">
        <v>18</v>
      </c>
      <c r="D13" s="36">
        <v>5500</v>
      </c>
      <c r="E13" s="19">
        <f>C13*D13</f>
        <v>99000</v>
      </c>
      <c r="F13" s="37" t="s">
        <v>97</v>
      </c>
    </row>
    <row r="14" spans="1:6" s="32" customFormat="1" ht="24.95" customHeight="1" x14ac:dyDescent="0.25">
      <c r="A14" s="29" t="s">
        <v>4</v>
      </c>
      <c r="B14" s="63"/>
      <c r="C14" s="63"/>
      <c r="D14" s="63"/>
      <c r="E14" s="29">
        <f ca="1">SUBTOTAL(9,E14:E15)</f>
        <v>0</v>
      </c>
      <c r="F14" s="30"/>
    </row>
    <row r="15" spans="1:6" s="32" customFormat="1" ht="24.95" customHeight="1" x14ac:dyDescent="0.25">
      <c r="A15" s="19"/>
      <c r="B15" s="36"/>
      <c r="C15" s="36"/>
      <c r="D15" s="36"/>
      <c r="E15" s="19">
        <f>C15*D15</f>
        <v>0</v>
      </c>
      <c r="F15" s="37"/>
    </row>
    <row r="16" spans="1:6" s="32" customFormat="1" ht="24.95" customHeight="1" x14ac:dyDescent="0.25">
      <c r="A16" s="60" t="s">
        <v>34</v>
      </c>
      <c r="B16" s="61"/>
      <c r="C16" s="61"/>
      <c r="D16" s="61"/>
      <c r="E16" s="29"/>
      <c r="F16" s="30"/>
    </row>
    <row r="17" spans="1:6" s="32" customFormat="1" ht="24.95" customHeight="1" x14ac:dyDescent="0.25">
      <c r="A17" s="25" t="s">
        <v>46</v>
      </c>
      <c r="B17" s="62"/>
      <c r="C17" s="62"/>
      <c r="D17" s="62"/>
      <c r="E17" s="29">
        <f ca="1">SUBTOTAL(9,E17:E18)</f>
        <v>0</v>
      </c>
      <c r="F17" s="30"/>
    </row>
    <row r="18" spans="1:6" s="32" customFormat="1" ht="24.95" customHeight="1" x14ac:dyDescent="0.25">
      <c r="A18" s="19"/>
      <c r="B18" s="36"/>
      <c r="C18" s="36"/>
      <c r="D18" s="36"/>
      <c r="E18" s="19">
        <f>C18*D18</f>
        <v>0</v>
      </c>
      <c r="F18" s="37"/>
    </row>
    <row r="19" spans="1:6" s="32" customFormat="1" ht="24.95" customHeight="1" x14ac:dyDescent="0.25">
      <c r="A19" s="29" t="s">
        <v>47</v>
      </c>
      <c r="B19" s="63"/>
      <c r="C19" s="63"/>
      <c r="D19" s="63"/>
      <c r="E19" s="29">
        <f ca="1">SUBTOTAL(9,E19:E20)</f>
        <v>0</v>
      </c>
      <c r="F19" s="30"/>
    </row>
    <row r="20" spans="1:6" s="32" customFormat="1" ht="24.95" customHeight="1" x14ac:dyDescent="0.25">
      <c r="A20" s="19"/>
      <c r="B20" s="36"/>
      <c r="C20" s="36"/>
      <c r="D20" s="36"/>
      <c r="E20" s="19">
        <f>C20*D20</f>
        <v>0</v>
      </c>
      <c r="F20" s="37"/>
    </row>
    <row r="21" spans="1:6" s="32" customFormat="1" ht="24.95" customHeight="1" x14ac:dyDescent="0.25">
      <c r="A21" s="29" t="s">
        <v>48</v>
      </c>
      <c r="B21" s="63"/>
      <c r="C21" s="63"/>
      <c r="D21" s="63"/>
      <c r="E21" s="29"/>
      <c r="F21" s="30"/>
    </row>
    <row r="22" spans="1:6" x14ac:dyDescent="0.25"/>
    <row r="23" spans="1:6" s="32" customFormat="1" ht="24.95" customHeight="1" x14ac:dyDescent="0.25">
      <c r="A23" s="55" t="s">
        <v>5</v>
      </c>
      <c r="B23" s="55"/>
      <c r="C23" s="55"/>
      <c r="D23" s="55"/>
      <c r="E23" s="38">
        <v>139000</v>
      </c>
      <c r="F23" s="38"/>
    </row>
    <row r="24" spans="1:6" s="32" customFormat="1" ht="15" customHeight="1" x14ac:dyDescent="0.25">
      <c r="A24" s="57"/>
      <c r="B24" s="58"/>
      <c r="C24" s="58"/>
      <c r="D24" s="58"/>
      <c r="E24" s="58"/>
      <c r="F24" s="59"/>
    </row>
    <row r="25" spans="1:6" s="32" customFormat="1" ht="24.95" customHeight="1" x14ac:dyDescent="0.25">
      <c r="A25" s="55" t="s">
        <v>35</v>
      </c>
      <c r="B25" s="55"/>
      <c r="C25" s="55"/>
      <c r="D25" s="55"/>
      <c r="E25" s="55"/>
      <c r="F25" s="56"/>
    </row>
    <row r="26" spans="1:6" s="32" customFormat="1" ht="24.95" customHeight="1" x14ac:dyDescent="0.25">
      <c r="A26" s="29" t="s">
        <v>58</v>
      </c>
      <c r="B26" s="64"/>
      <c r="C26" s="64"/>
      <c r="D26" s="64"/>
      <c r="E26" s="29">
        <f ca="1">SUBTOTAL(9,E26:E27)</f>
        <v>0</v>
      </c>
      <c r="F26" s="30"/>
    </row>
    <row r="27" spans="1:6" s="32" customFormat="1" ht="24.95" customHeight="1" x14ac:dyDescent="0.25">
      <c r="A27" s="19"/>
      <c r="B27" s="36"/>
      <c r="C27" s="36"/>
      <c r="D27" s="36"/>
      <c r="E27" s="19">
        <f>C27*D27</f>
        <v>0</v>
      </c>
      <c r="F27" s="37"/>
    </row>
    <row r="28" spans="1:6" s="32" customFormat="1" ht="24.95" customHeight="1" x14ac:dyDescent="0.25">
      <c r="A28" s="29" t="s">
        <v>6</v>
      </c>
      <c r="B28" s="64"/>
      <c r="C28" s="64"/>
      <c r="D28" s="64"/>
      <c r="E28" s="29">
        <f ca="1">SUBTOTAL(9,E28:E29)</f>
        <v>0</v>
      </c>
      <c r="F28" s="30"/>
    </row>
    <row r="29" spans="1:6" s="32" customFormat="1" ht="24.95" customHeight="1" x14ac:dyDescent="0.25">
      <c r="A29" s="19"/>
      <c r="B29" s="36"/>
      <c r="C29" s="36"/>
      <c r="D29" s="36"/>
      <c r="E29" s="19">
        <f>C29*D29</f>
        <v>0</v>
      </c>
      <c r="F29" s="37"/>
    </row>
    <row r="30" spans="1:6" s="32" customFormat="1" ht="24.95" customHeight="1" x14ac:dyDescent="0.25">
      <c r="A30" s="55" t="s">
        <v>7</v>
      </c>
      <c r="B30" s="55"/>
      <c r="C30" s="55"/>
      <c r="D30" s="55"/>
      <c r="E30" s="38">
        <f ca="1">SUBTOTAL(9,E26:E30)</f>
        <v>0</v>
      </c>
      <c r="F30" s="38"/>
    </row>
    <row r="31" spans="1:6" s="32" customFormat="1" ht="15" customHeight="1" x14ac:dyDescent="0.25">
      <c r="A31" s="57"/>
      <c r="B31" s="58"/>
      <c r="C31" s="58"/>
      <c r="D31" s="58"/>
      <c r="E31" s="58"/>
      <c r="F31" s="59"/>
    </row>
    <row r="32" spans="1:6" s="32" customFormat="1" ht="24.95" customHeight="1" x14ac:dyDescent="0.25">
      <c r="A32" s="55" t="s">
        <v>38</v>
      </c>
      <c r="B32" s="55"/>
      <c r="C32" s="55"/>
      <c r="D32" s="55"/>
      <c r="E32" s="55"/>
      <c r="F32" s="56"/>
    </row>
    <row r="33" spans="1:6" s="32" customFormat="1" ht="24.95" customHeight="1" x14ac:dyDescent="0.25">
      <c r="A33" s="29" t="s">
        <v>8</v>
      </c>
      <c r="B33" s="64"/>
      <c r="C33" s="64"/>
      <c r="D33" s="64"/>
      <c r="E33" s="29">
        <v>75000</v>
      </c>
      <c r="F33" s="30"/>
    </row>
    <row r="34" spans="1:6" s="32" customFormat="1" ht="24.95" customHeight="1" x14ac:dyDescent="0.25">
      <c r="A34" s="19" t="s">
        <v>112</v>
      </c>
      <c r="B34" s="36" t="s">
        <v>102</v>
      </c>
      <c r="C34" s="36">
        <v>15</v>
      </c>
      <c r="D34" s="36">
        <v>5000</v>
      </c>
      <c r="E34" s="19">
        <f>C34*D34</f>
        <v>75000</v>
      </c>
      <c r="F34" s="37" t="s">
        <v>113</v>
      </c>
    </row>
    <row r="35" spans="1:6" s="32" customFormat="1" ht="24.95" customHeight="1" x14ac:dyDescent="0.25">
      <c r="A35" s="25" t="s">
        <v>9</v>
      </c>
      <c r="B35" s="62"/>
      <c r="C35" s="62"/>
      <c r="D35" s="62"/>
      <c r="E35" s="29">
        <f>SUBTOTAL(9,E36:E43)</f>
        <v>149000</v>
      </c>
      <c r="F35" s="30"/>
    </row>
    <row r="36" spans="1:6" s="32" customFormat="1" ht="24.95" customHeight="1" x14ac:dyDescent="0.25">
      <c r="A36" s="26" t="s">
        <v>98</v>
      </c>
      <c r="B36" s="39" t="s">
        <v>75</v>
      </c>
      <c r="C36" s="39">
        <v>1</v>
      </c>
      <c r="D36" s="39">
        <v>5000</v>
      </c>
      <c r="E36" s="23">
        <v>5000</v>
      </c>
      <c r="F36" s="40" t="s">
        <v>77</v>
      </c>
    </row>
    <row r="37" spans="1:6" s="32" customFormat="1" ht="24.95" customHeight="1" x14ac:dyDescent="0.25">
      <c r="A37" s="26" t="s">
        <v>74</v>
      </c>
      <c r="B37" s="39" t="s">
        <v>75</v>
      </c>
      <c r="C37" s="39">
        <v>3</v>
      </c>
      <c r="D37" s="39">
        <v>10000</v>
      </c>
      <c r="E37" s="23">
        <v>30000</v>
      </c>
      <c r="F37" s="40" t="s">
        <v>78</v>
      </c>
    </row>
    <row r="38" spans="1:6" s="32" customFormat="1" ht="24.95" customHeight="1" x14ac:dyDescent="0.25">
      <c r="A38" s="26" t="s">
        <v>104</v>
      </c>
      <c r="B38" s="39" t="s">
        <v>75</v>
      </c>
      <c r="C38" s="39">
        <v>1</v>
      </c>
      <c r="D38" s="39">
        <v>10000</v>
      </c>
      <c r="E38" s="23">
        <v>10000</v>
      </c>
      <c r="F38" s="40" t="s">
        <v>117</v>
      </c>
    </row>
    <row r="39" spans="1:6" s="32" customFormat="1" ht="24.95" customHeight="1" x14ac:dyDescent="0.25">
      <c r="A39" s="26" t="s">
        <v>115</v>
      </c>
      <c r="B39" s="39" t="s">
        <v>75</v>
      </c>
      <c r="C39" s="39">
        <v>1</v>
      </c>
      <c r="D39" s="39">
        <v>6000</v>
      </c>
      <c r="E39" s="23">
        <v>6000</v>
      </c>
      <c r="F39" s="40" t="s">
        <v>118</v>
      </c>
    </row>
    <row r="40" spans="1:6" s="32" customFormat="1" ht="24.95" customHeight="1" x14ac:dyDescent="0.25">
      <c r="A40" s="26" t="s">
        <v>116</v>
      </c>
      <c r="B40" s="39" t="s">
        <v>75</v>
      </c>
      <c r="C40" s="39">
        <v>4</v>
      </c>
      <c r="D40" s="39">
        <v>4000</v>
      </c>
      <c r="E40" s="23">
        <v>16000</v>
      </c>
      <c r="F40" s="40" t="s">
        <v>119</v>
      </c>
    </row>
    <row r="41" spans="1:6" s="32" customFormat="1" ht="24.95" customHeight="1" x14ac:dyDescent="0.25">
      <c r="A41" s="26" t="s">
        <v>120</v>
      </c>
      <c r="B41" s="39" t="s">
        <v>75</v>
      </c>
      <c r="C41" s="39">
        <v>2</v>
      </c>
      <c r="D41" s="39">
        <v>5000</v>
      </c>
      <c r="E41" s="23">
        <v>10000</v>
      </c>
      <c r="F41" s="40" t="s">
        <v>121</v>
      </c>
    </row>
    <row r="42" spans="1:6" s="32" customFormat="1" ht="24.95" customHeight="1" x14ac:dyDescent="0.25">
      <c r="A42" s="26" t="s">
        <v>122</v>
      </c>
      <c r="B42" s="39" t="s">
        <v>75</v>
      </c>
      <c r="C42" s="39">
        <v>12</v>
      </c>
      <c r="D42" s="39">
        <v>3000</v>
      </c>
      <c r="E42" s="23">
        <v>36000</v>
      </c>
      <c r="F42" s="40" t="s">
        <v>101</v>
      </c>
    </row>
    <row r="43" spans="1:6" s="32" customFormat="1" ht="24.95" customHeight="1" x14ac:dyDescent="0.25">
      <c r="A43" s="26" t="s">
        <v>123</v>
      </c>
      <c r="B43" s="39" t="s">
        <v>75</v>
      </c>
      <c r="C43" s="39">
        <v>12</v>
      </c>
      <c r="D43" s="39">
        <v>3000</v>
      </c>
      <c r="E43" s="23">
        <v>36000</v>
      </c>
      <c r="F43" s="40" t="s">
        <v>100</v>
      </c>
    </row>
    <row r="44" spans="1:6" s="32" customFormat="1" ht="24.95" customHeight="1" x14ac:dyDescent="0.25">
      <c r="A44" s="29" t="s">
        <v>10</v>
      </c>
      <c r="B44" s="64"/>
      <c r="C44" s="64"/>
      <c r="D44" s="64"/>
      <c r="E44" s="29">
        <f ca="1">SUBTOTAL(9,E44:E45)</f>
        <v>210000</v>
      </c>
      <c r="F44" s="30"/>
    </row>
    <row r="45" spans="1:6" s="32" customFormat="1" ht="32.25" customHeight="1" x14ac:dyDescent="0.25">
      <c r="A45" s="26" t="s">
        <v>99</v>
      </c>
      <c r="B45" s="39"/>
      <c r="C45" s="39"/>
      <c r="D45" s="39"/>
      <c r="E45" s="23">
        <v>210000</v>
      </c>
      <c r="F45" s="40" t="s">
        <v>76</v>
      </c>
    </row>
    <row r="46" spans="1:6" s="32" customFormat="1" ht="24.95" customHeight="1" x14ac:dyDescent="0.25">
      <c r="A46" s="29" t="s">
        <v>11</v>
      </c>
      <c r="B46" s="64"/>
      <c r="C46" s="64"/>
      <c r="D46" s="64"/>
      <c r="E46" s="29">
        <f ca="1">SUBTOTAL(9,E46:E47)</f>
        <v>0</v>
      </c>
      <c r="F46" s="30"/>
    </row>
    <row r="47" spans="1:6" s="32" customFormat="1" ht="24.95" customHeight="1" x14ac:dyDescent="0.25">
      <c r="A47" s="26"/>
      <c r="B47" s="39"/>
      <c r="C47" s="39"/>
      <c r="D47" s="39"/>
      <c r="E47" s="23">
        <f>C47*D47</f>
        <v>0</v>
      </c>
      <c r="F47" s="40"/>
    </row>
    <row r="48" spans="1:6" s="32" customFormat="1" ht="24.95" customHeight="1" x14ac:dyDescent="0.25">
      <c r="A48" s="29" t="s">
        <v>59</v>
      </c>
      <c r="B48" s="62"/>
      <c r="C48" s="62"/>
      <c r="D48" s="62"/>
      <c r="E48" s="29">
        <v>135000</v>
      </c>
      <c r="F48" s="30"/>
    </row>
    <row r="49" spans="1:6" s="33" customFormat="1" ht="31.5" customHeight="1" x14ac:dyDescent="0.25">
      <c r="A49" s="26" t="s">
        <v>108</v>
      </c>
      <c r="B49" s="24"/>
      <c r="C49" s="27"/>
      <c r="D49" s="27"/>
      <c r="E49" s="26">
        <v>10000</v>
      </c>
      <c r="F49" s="28" t="s">
        <v>131</v>
      </c>
    </row>
    <row r="50" spans="1:6" s="32" customFormat="1" ht="22.5" customHeight="1" x14ac:dyDescent="0.25">
      <c r="A50" s="23" t="s">
        <v>111</v>
      </c>
      <c r="B50" s="24"/>
      <c r="C50" s="24"/>
      <c r="D50" s="24"/>
      <c r="E50" s="26">
        <v>35000</v>
      </c>
      <c r="F50" s="22" t="s">
        <v>128</v>
      </c>
    </row>
    <row r="51" spans="1:6" s="32" customFormat="1" ht="24.95" customHeight="1" x14ac:dyDescent="0.25">
      <c r="A51" s="26" t="s">
        <v>109</v>
      </c>
      <c r="B51" s="39" t="s">
        <v>75</v>
      </c>
      <c r="C51" s="39">
        <v>6</v>
      </c>
      <c r="D51" s="39">
        <v>15000</v>
      </c>
      <c r="E51" s="23">
        <f>C51*D51</f>
        <v>90000</v>
      </c>
      <c r="F51" s="40" t="s">
        <v>124</v>
      </c>
    </row>
    <row r="52" spans="1:6" s="32" customFormat="1" ht="24.95" customHeight="1" x14ac:dyDescent="0.25">
      <c r="A52" s="55" t="s">
        <v>12</v>
      </c>
      <c r="B52" s="55"/>
      <c r="C52" s="55"/>
      <c r="D52" s="55"/>
      <c r="E52" s="38">
        <v>569000</v>
      </c>
      <c r="F52" s="38"/>
    </row>
    <row r="53" spans="1:6" s="32" customFormat="1" ht="15" customHeight="1" x14ac:dyDescent="0.25">
      <c r="A53" s="57"/>
      <c r="B53" s="58"/>
      <c r="C53" s="58"/>
      <c r="D53" s="58"/>
      <c r="E53" s="58"/>
      <c r="F53" s="59"/>
    </row>
    <row r="54" spans="1:6" s="32" customFormat="1" ht="24.95" customHeight="1" x14ac:dyDescent="0.25">
      <c r="A54" s="55" t="s">
        <v>39</v>
      </c>
      <c r="B54" s="55"/>
      <c r="C54" s="55"/>
      <c r="D54" s="55"/>
      <c r="E54" s="55"/>
      <c r="F54" s="56"/>
    </row>
    <row r="55" spans="1:6" s="32" customFormat="1" ht="24.95" customHeight="1" x14ac:dyDescent="0.25">
      <c r="A55" s="29" t="s">
        <v>13</v>
      </c>
      <c r="B55" s="64"/>
      <c r="C55" s="64"/>
      <c r="D55" s="64"/>
      <c r="E55" s="29">
        <f ca="1">SUBTOTAL(9,E55:E56)</f>
        <v>0</v>
      </c>
      <c r="F55" s="30"/>
    </row>
    <row r="56" spans="1:6" s="32" customFormat="1" ht="24.95" customHeight="1" x14ac:dyDescent="0.25">
      <c r="A56" s="19"/>
      <c r="B56" s="36"/>
      <c r="C56" s="36"/>
      <c r="D56" s="36"/>
      <c r="E56" s="19">
        <f>C56*D56</f>
        <v>0</v>
      </c>
      <c r="F56" s="37"/>
    </row>
    <row r="57" spans="1:6" s="32" customFormat="1" ht="24.95" customHeight="1" x14ac:dyDescent="0.25">
      <c r="A57" s="29" t="s">
        <v>14</v>
      </c>
      <c r="B57" s="64"/>
      <c r="C57" s="64"/>
      <c r="D57" s="64"/>
      <c r="E57" s="29">
        <f ca="1">SUBTOTAL(9,E57:E58)</f>
        <v>0</v>
      </c>
      <c r="F57" s="30"/>
    </row>
    <row r="58" spans="1:6" s="32" customFormat="1" ht="24.95" customHeight="1" x14ac:dyDescent="0.25">
      <c r="A58" s="19"/>
      <c r="B58" s="36"/>
      <c r="C58" s="36"/>
      <c r="D58" s="36"/>
      <c r="E58" s="19">
        <f>C58*D58</f>
        <v>0</v>
      </c>
      <c r="F58" s="37"/>
    </row>
    <row r="59" spans="1:6" s="32" customFormat="1" ht="24.95" customHeight="1" x14ac:dyDescent="0.25">
      <c r="A59" s="29" t="s">
        <v>15</v>
      </c>
      <c r="B59" s="64"/>
      <c r="C59" s="64"/>
      <c r="D59" s="64"/>
      <c r="E59" s="29">
        <f ca="1">SUBTOTAL(9,E59:E60)</f>
        <v>4000</v>
      </c>
      <c r="F59" s="30"/>
    </row>
    <row r="60" spans="1:6" s="32" customFormat="1" ht="24.95" customHeight="1" x14ac:dyDescent="0.25">
      <c r="A60" s="19" t="s">
        <v>73</v>
      </c>
      <c r="B60" s="36"/>
      <c r="C60" s="36"/>
      <c r="D60" s="36"/>
      <c r="E60" s="19">
        <v>4000</v>
      </c>
      <c r="F60" s="37" t="s">
        <v>125</v>
      </c>
    </row>
    <row r="61" spans="1:6" s="32" customFormat="1" ht="24.95" customHeight="1" x14ac:dyDescent="0.25">
      <c r="A61" s="19"/>
      <c r="B61" s="36"/>
      <c r="C61" s="36"/>
      <c r="D61" s="36"/>
      <c r="E61" s="19"/>
      <c r="F61" s="37"/>
    </row>
    <row r="62" spans="1:6" s="32" customFormat="1" ht="24.95" customHeight="1" x14ac:dyDescent="0.25">
      <c r="A62" s="29" t="s">
        <v>16</v>
      </c>
      <c r="B62" s="64"/>
      <c r="C62" s="64"/>
      <c r="D62" s="64"/>
      <c r="E62" s="29">
        <f ca="1">SUBTOTAL(9,E62:E63)</f>
        <v>0</v>
      </c>
      <c r="F62" s="30"/>
    </row>
    <row r="63" spans="1:6" s="32" customFormat="1" ht="24.95" customHeight="1" x14ac:dyDescent="0.25">
      <c r="A63" s="19"/>
      <c r="B63" s="36"/>
      <c r="C63" s="36"/>
      <c r="D63" s="36"/>
      <c r="E63" s="19">
        <f>C63*D63</f>
        <v>0</v>
      </c>
      <c r="F63" s="37"/>
    </row>
    <row r="64" spans="1:6" s="32" customFormat="1" ht="24.95" customHeight="1" x14ac:dyDescent="0.25">
      <c r="A64" s="55" t="s">
        <v>17</v>
      </c>
      <c r="B64" s="55"/>
      <c r="C64" s="55"/>
      <c r="D64" s="55"/>
      <c r="E64" s="38">
        <f ca="1">SUBTOTAL(9,E55:E64)</f>
        <v>4000</v>
      </c>
      <c r="F64" s="38"/>
    </row>
    <row r="65" spans="1:6" s="32" customFormat="1" ht="15" customHeight="1" x14ac:dyDescent="0.25">
      <c r="A65" s="57"/>
      <c r="B65" s="58"/>
      <c r="C65" s="58"/>
      <c r="D65" s="58"/>
      <c r="E65" s="58"/>
      <c r="F65" s="59"/>
    </row>
    <row r="66" spans="1:6" s="32" customFormat="1" ht="24.95" customHeight="1" x14ac:dyDescent="0.25">
      <c r="A66" s="55" t="s">
        <v>40</v>
      </c>
      <c r="B66" s="55"/>
      <c r="C66" s="55"/>
      <c r="D66" s="55"/>
      <c r="E66" s="55"/>
      <c r="F66" s="56"/>
    </row>
    <row r="67" spans="1:6" s="32" customFormat="1" ht="24.95" customHeight="1" x14ac:dyDescent="0.25">
      <c r="A67" s="29" t="s">
        <v>33</v>
      </c>
      <c r="B67" s="64"/>
      <c r="C67" s="64"/>
      <c r="D67" s="64"/>
      <c r="E67" s="29">
        <f ca="1">SUBTOTAL(9,E67:E68)</f>
        <v>0</v>
      </c>
      <c r="F67" s="30"/>
    </row>
    <row r="68" spans="1:6" s="32" customFormat="1" ht="24.95" customHeight="1" x14ac:dyDescent="0.25">
      <c r="A68" s="26"/>
      <c r="B68" s="39"/>
      <c r="C68" s="39"/>
      <c r="D68" s="39"/>
      <c r="E68" s="23">
        <f>C68*D68</f>
        <v>0</v>
      </c>
      <c r="F68" s="40"/>
    </row>
    <row r="69" spans="1:6" s="32" customFormat="1" ht="24.95" customHeight="1" x14ac:dyDescent="0.25">
      <c r="A69" s="29" t="s">
        <v>32</v>
      </c>
      <c r="B69" s="64"/>
      <c r="C69" s="64"/>
      <c r="D69" s="64"/>
      <c r="E69" s="29">
        <f ca="1">SUBTOTAL(9,E69:E70)</f>
        <v>0</v>
      </c>
      <c r="F69" s="30"/>
    </row>
    <row r="70" spans="1:6" s="32" customFormat="1" ht="24.95" customHeight="1" x14ac:dyDescent="0.25">
      <c r="A70" s="26"/>
      <c r="B70" s="39"/>
      <c r="C70" s="39"/>
      <c r="D70" s="39"/>
      <c r="E70" s="23">
        <f>C70*D70</f>
        <v>0</v>
      </c>
      <c r="F70" s="40"/>
    </row>
    <row r="71" spans="1:6" s="32" customFormat="1" ht="24.95" customHeight="1" x14ac:dyDescent="0.25">
      <c r="A71" s="29" t="s">
        <v>31</v>
      </c>
      <c r="B71" s="64"/>
      <c r="C71" s="64"/>
      <c r="D71" s="64"/>
      <c r="E71" s="29">
        <f ca="1">SUBTOTAL(9,E71:E72)</f>
        <v>5000</v>
      </c>
      <c r="F71" s="30"/>
    </row>
    <row r="72" spans="1:6" s="32" customFormat="1" ht="36" customHeight="1" x14ac:dyDescent="0.25">
      <c r="A72" s="26" t="s">
        <v>71</v>
      </c>
      <c r="B72" s="39"/>
      <c r="C72" s="39"/>
      <c r="D72" s="39"/>
      <c r="E72" s="23">
        <v>5000</v>
      </c>
      <c r="F72" s="40" t="s">
        <v>126</v>
      </c>
    </row>
    <row r="73" spans="1:6" s="32" customFormat="1" ht="24.95" customHeight="1" x14ac:dyDescent="0.25">
      <c r="A73" s="29" t="s">
        <v>18</v>
      </c>
      <c r="B73" s="64"/>
      <c r="C73" s="64"/>
      <c r="D73" s="64"/>
      <c r="E73" s="29">
        <f ca="1">SUBTOTAL(9,E73:E74)</f>
        <v>0</v>
      </c>
      <c r="F73" s="30"/>
    </row>
    <row r="74" spans="1:6" s="32" customFormat="1" ht="24.95" customHeight="1" x14ac:dyDescent="0.25">
      <c r="A74" s="26"/>
      <c r="B74" s="39"/>
      <c r="C74" s="39"/>
      <c r="D74" s="39"/>
      <c r="E74" s="23">
        <f>C74*D74</f>
        <v>0</v>
      </c>
      <c r="F74" s="40"/>
    </row>
    <row r="75" spans="1:6" s="32" customFormat="1" ht="24.95" customHeight="1" x14ac:dyDescent="0.25">
      <c r="A75" s="29" t="s">
        <v>19</v>
      </c>
      <c r="B75" s="64"/>
      <c r="C75" s="64"/>
      <c r="D75" s="64"/>
      <c r="E75" s="29">
        <f ca="1">SUBTOTAL(9,E75:E76)</f>
        <v>0</v>
      </c>
      <c r="F75" s="30"/>
    </row>
    <row r="76" spans="1:6" s="32" customFormat="1" ht="24.95" customHeight="1" x14ac:dyDescent="0.25">
      <c r="A76" s="26"/>
      <c r="B76" s="39"/>
      <c r="C76" s="39"/>
      <c r="D76" s="39"/>
      <c r="E76" s="23">
        <f>C76*D76</f>
        <v>0</v>
      </c>
      <c r="F76" s="40"/>
    </row>
    <row r="77" spans="1:6" s="32" customFormat="1" ht="24.95" customHeight="1" x14ac:dyDescent="0.25">
      <c r="A77" s="29" t="s">
        <v>20</v>
      </c>
      <c r="B77" s="64"/>
      <c r="C77" s="64"/>
      <c r="D77" s="64"/>
      <c r="E77" s="29">
        <f ca="1">SUBTOTAL(9,E77:E78)</f>
        <v>0</v>
      </c>
      <c r="F77" s="30"/>
    </row>
    <row r="78" spans="1:6" s="32" customFormat="1" ht="24.95" customHeight="1" x14ac:dyDescent="0.25">
      <c r="A78" s="19"/>
      <c r="B78" s="36"/>
      <c r="C78" s="36"/>
      <c r="D78" s="36"/>
      <c r="E78" s="19">
        <f>C78*D78</f>
        <v>0</v>
      </c>
      <c r="F78" s="37"/>
    </row>
    <row r="79" spans="1:6" s="32" customFormat="1" ht="24.95" customHeight="1" x14ac:dyDescent="0.25">
      <c r="A79" s="29" t="s">
        <v>30</v>
      </c>
      <c r="B79" s="64"/>
      <c r="C79" s="64"/>
      <c r="D79" s="64"/>
      <c r="E79" s="29">
        <f ca="1">SUBTOTAL(9,E79:E80)</f>
        <v>0</v>
      </c>
      <c r="F79" s="30"/>
    </row>
    <row r="80" spans="1:6" s="32" customFormat="1" ht="24.95" customHeight="1" x14ac:dyDescent="0.25">
      <c r="A80" s="26"/>
      <c r="B80" s="39"/>
      <c r="C80" s="39"/>
      <c r="D80" s="39"/>
      <c r="E80" s="23">
        <f>C80*D80</f>
        <v>0</v>
      </c>
      <c r="F80" s="40"/>
    </row>
    <row r="81" spans="1:6" s="32" customFormat="1" ht="24.95" customHeight="1" x14ac:dyDescent="0.25">
      <c r="A81" s="29" t="s">
        <v>60</v>
      </c>
      <c r="B81" s="64"/>
      <c r="C81" s="64"/>
      <c r="D81" s="64"/>
      <c r="E81" s="29">
        <f>SUBTOTAL(9,E82:E90)</f>
        <v>165800</v>
      </c>
      <c r="F81" s="30"/>
    </row>
    <row r="82" spans="1:6" s="32" customFormat="1" ht="35.25" customHeight="1" x14ac:dyDescent="0.25">
      <c r="A82" s="50" t="s">
        <v>72</v>
      </c>
      <c r="B82" s="52"/>
      <c r="C82" s="52">
        <v>1</v>
      </c>
      <c r="D82" s="52">
        <v>50000</v>
      </c>
      <c r="E82" s="50">
        <v>50000</v>
      </c>
      <c r="F82" s="51" t="s">
        <v>80</v>
      </c>
    </row>
    <row r="83" spans="1:6" s="32" customFormat="1" ht="24.95" customHeight="1" x14ac:dyDescent="0.25">
      <c r="A83" s="50" t="s">
        <v>79</v>
      </c>
      <c r="B83" s="52"/>
      <c r="C83" s="52">
        <v>1</v>
      </c>
      <c r="D83" s="52">
        <v>30000</v>
      </c>
      <c r="E83" s="50">
        <v>30000</v>
      </c>
      <c r="F83" s="51" t="s">
        <v>81</v>
      </c>
    </row>
    <row r="84" spans="1:6" s="32" customFormat="1" ht="24.95" customHeight="1" x14ac:dyDescent="0.25">
      <c r="A84" s="26" t="s">
        <v>82</v>
      </c>
      <c r="B84" s="39"/>
      <c r="C84" s="39">
        <v>10000</v>
      </c>
      <c r="D84" s="52">
        <v>1</v>
      </c>
      <c r="E84" s="23">
        <v>10000</v>
      </c>
      <c r="F84" s="40" t="s">
        <v>89</v>
      </c>
    </row>
    <row r="85" spans="1:6" s="32" customFormat="1" ht="24.95" customHeight="1" x14ac:dyDescent="0.25">
      <c r="A85" s="26" t="s">
        <v>83</v>
      </c>
      <c r="B85" s="39"/>
      <c r="C85" s="39">
        <v>250</v>
      </c>
      <c r="D85" s="52">
        <v>10</v>
      </c>
      <c r="E85" s="23">
        <v>2500</v>
      </c>
      <c r="F85" s="40" t="s">
        <v>90</v>
      </c>
    </row>
    <row r="86" spans="1:6" s="32" customFormat="1" ht="104.25" customHeight="1" x14ac:dyDescent="0.25">
      <c r="A86" s="26" t="s">
        <v>84</v>
      </c>
      <c r="B86" s="39"/>
      <c r="C86" s="39">
        <v>200</v>
      </c>
      <c r="D86" s="52">
        <v>50</v>
      </c>
      <c r="E86" s="23">
        <v>10000</v>
      </c>
      <c r="F86" s="53" t="s">
        <v>94</v>
      </c>
    </row>
    <row r="87" spans="1:6" s="32" customFormat="1" ht="32.25" customHeight="1" x14ac:dyDescent="0.25">
      <c r="A87" s="26" t="s">
        <v>85</v>
      </c>
      <c r="B87" s="39"/>
      <c r="C87" s="39">
        <v>30</v>
      </c>
      <c r="D87" s="52">
        <v>450</v>
      </c>
      <c r="E87" s="23">
        <v>13500</v>
      </c>
      <c r="F87" s="40" t="s">
        <v>95</v>
      </c>
    </row>
    <row r="88" spans="1:6" s="32" customFormat="1" ht="24.95" customHeight="1" x14ac:dyDescent="0.25">
      <c r="A88" s="26" t="s">
        <v>86</v>
      </c>
      <c r="B88" s="39"/>
      <c r="C88" s="39">
        <v>8</v>
      </c>
      <c r="D88" s="52">
        <v>600</v>
      </c>
      <c r="E88" s="23">
        <v>4800</v>
      </c>
      <c r="F88" s="40" t="s">
        <v>91</v>
      </c>
    </row>
    <row r="89" spans="1:6" s="32" customFormat="1" ht="24.95" customHeight="1" x14ac:dyDescent="0.25">
      <c r="A89" s="26" t="s">
        <v>87</v>
      </c>
      <c r="B89" s="39"/>
      <c r="C89" s="39">
        <v>50</v>
      </c>
      <c r="D89" s="52">
        <v>300</v>
      </c>
      <c r="E89" s="23">
        <v>15000</v>
      </c>
      <c r="F89" s="40" t="s">
        <v>92</v>
      </c>
    </row>
    <row r="90" spans="1:6" s="32" customFormat="1" ht="36" customHeight="1" x14ac:dyDescent="0.25">
      <c r="A90" s="26" t="s">
        <v>88</v>
      </c>
      <c r="B90" s="39"/>
      <c r="C90" s="39">
        <v>1</v>
      </c>
      <c r="D90" s="52">
        <v>30000</v>
      </c>
      <c r="E90" s="23">
        <v>30000</v>
      </c>
      <c r="F90" s="40" t="s">
        <v>93</v>
      </c>
    </row>
    <row r="91" spans="1:6" s="32" customFormat="1" ht="24.95" customHeight="1" x14ac:dyDescent="0.25">
      <c r="A91" s="29" t="s">
        <v>61</v>
      </c>
      <c r="B91" s="64"/>
      <c r="C91" s="64"/>
      <c r="D91" s="64"/>
      <c r="E91" s="29">
        <f ca="1">SUBTOTAL(9,E91:E92)</f>
        <v>0</v>
      </c>
      <c r="F91" s="30"/>
    </row>
    <row r="92" spans="1:6" s="32" customFormat="1" ht="24.95" customHeight="1" x14ac:dyDescent="0.25">
      <c r="A92" s="26"/>
      <c r="B92" s="39"/>
      <c r="C92" s="39"/>
      <c r="D92" s="39"/>
      <c r="E92" s="23">
        <f>C92*D92</f>
        <v>0</v>
      </c>
      <c r="F92" s="40"/>
    </row>
    <row r="93" spans="1:6" s="32" customFormat="1" ht="24.95" customHeight="1" x14ac:dyDescent="0.25">
      <c r="A93" s="29" t="s">
        <v>36</v>
      </c>
      <c r="B93" s="64"/>
      <c r="C93" s="64"/>
      <c r="D93" s="64"/>
      <c r="E93" s="29">
        <f ca="1">SUBTOTAL(9,E93:E94)</f>
        <v>0</v>
      </c>
      <c r="F93" s="30"/>
    </row>
    <row r="94" spans="1:6" s="32" customFormat="1" ht="24.95" customHeight="1" x14ac:dyDescent="0.25">
      <c r="A94" s="41"/>
      <c r="B94" s="42"/>
      <c r="C94" s="42"/>
      <c r="D94" s="42"/>
      <c r="E94" s="23">
        <f>C94*D94</f>
        <v>0</v>
      </c>
      <c r="F94" s="18"/>
    </row>
    <row r="95" spans="1:6" s="32" customFormat="1" ht="24.95" customHeight="1" x14ac:dyDescent="0.25">
      <c r="A95" s="55" t="s">
        <v>37</v>
      </c>
      <c r="B95" s="55"/>
      <c r="C95" s="55"/>
      <c r="D95" s="55"/>
      <c r="E95" s="38">
        <v>170800</v>
      </c>
      <c r="F95" s="38"/>
    </row>
    <row r="96" spans="1:6" s="32" customFormat="1" ht="15" customHeight="1" x14ac:dyDescent="0.25">
      <c r="A96" s="57"/>
      <c r="B96" s="58"/>
      <c r="C96" s="58"/>
      <c r="D96" s="58"/>
      <c r="E96" s="58"/>
      <c r="F96" s="59"/>
    </row>
    <row r="97" spans="1:6" s="32" customFormat="1" ht="24.95" customHeight="1" x14ac:dyDescent="0.25">
      <c r="A97" s="55" t="s">
        <v>29</v>
      </c>
      <c r="B97" s="55"/>
      <c r="C97" s="55"/>
      <c r="D97" s="55"/>
      <c r="E97" s="55">
        <v>0</v>
      </c>
      <c r="F97" s="56"/>
    </row>
    <row r="98" spans="1:6" s="32" customFormat="1" ht="24.95" customHeight="1" x14ac:dyDescent="0.25">
      <c r="A98" s="29" t="s">
        <v>29</v>
      </c>
      <c r="B98" s="64"/>
      <c r="C98" s="64"/>
      <c r="D98" s="64"/>
      <c r="E98" s="29">
        <v>242000</v>
      </c>
      <c r="F98" s="30"/>
    </row>
    <row r="99" spans="1:6" s="32" customFormat="1" ht="29.25" customHeight="1" x14ac:dyDescent="0.25">
      <c r="A99" s="23" t="s">
        <v>105</v>
      </c>
      <c r="B99" s="24"/>
      <c r="C99" s="24"/>
      <c r="D99" s="24"/>
      <c r="E99" s="26">
        <v>90000</v>
      </c>
      <c r="F99" s="22" t="s">
        <v>142</v>
      </c>
    </row>
    <row r="100" spans="1:6" s="32" customFormat="1" ht="29.25" customHeight="1" x14ac:dyDescent="0.25">
      <c r="A100" s="23" t="s">
        <v>106</v>
      </c>
      <c r="B100" s="24" t="s">
        <v>75</v>
      </c>
      <c r="C100" s="24">
        <v>10</v>
      </c>
      <c r="D100" s="24">
        <v>1000</v>
      </c>
      <c r="E100" s="26">
        <v>10000</v>
      </c>
      <c r="F100" s="22" t="s">
        <v>129</v>
      </c>
    </row>
    <row r="101" spans="1:6" s="32" customFormat="1" ht="30.75" customHeight="1" x14ac:dyDescent="0.25">
      <c r="A101" s="23" t="s">
        <v>110</v>
      </c>
      <c r="B101" s="24" t="s">
        <v>75</v>
      </c>
      <c r="C101" s="24">
        <v>40</v>
      </c>
      <c r="D101" s="24">
        <v>300</v>
      </c>
      <c r="E101" s="26">
        <v>12000</v>
      </c>
      <c r="F101" s="22" t="s">
        <v>130</v>
      </c>
    </row>
    <row r="102" spans="1:6" s="33" customFormat="1" ht="24.95" customHeight="1" x14ac:dyDescent="0.25">
      <c r="A102" s="26" t="s">
        <v>127</v>
      </c>
      <c r="B102" s="24" t="s">
        <v>75</v>
      </c>
      <c r="C102" s="27">
        <v>1</v>
      </c>
      <c r="D102" s="27">
        <v>20000</v>
      </c>
      <c r="E102" s="26">
        <v>20000</v>
      </c>
      <c r="F102" s="28" t="s">
        <v>132</v>
      </c>
    </row>
    <row r="103" spans="1:6" s="33" customFormat="1" ht="24.95" customHeight="1" x14ac:dyDescent="0.25">
      <c r="A103" s="19" t="s">
        <v>139</v>
      </c>
      <c r="B103" s="20" t="s">
        <v>96</v>
      </c>
      <c r="C103" s="20">
        <v>18</v>
      </c>
      <c r="D103" s="20">
        <v>5000</v>
      </c>
      <c r="E103" s="19">
        <f>C103*D103</f>
        <v>90000</v>
      </c>
      <c r="F103" s="21" t="s">
        <v>103</v>
      </c>
    </row>
    <row r="104" spans="1:6" s="33" customFormat="1" ht="24.95" customHeight="1" x14ac:dyDescent="0.25">
      <c r="A104" s="26" t="s">
        <v>107</v>
      </c>
      <c r="B104" s="24" t="s">
        <v>75</v>
      </c>
      <c r="C104" s="27">
        <v>1</v>
      </c>
      <c r="D104" s="27">
        <v>20000</v>
      </c>
      <c r="E104" s="26">
        <v>20000</v>
      </c>
      <c r="F104" s="28" t="s">
        <v>133</v>
      </c>
    </row>
    <row r="105" spans="1:6" s="32" customFormat="1" ht="24.95" customHeight="1" x14ac:dyDescent="0.25">
      <c r="A105" s="55" t="s">
        <v>21</v>
      </c>
      <c r="B105" s="55"/>
      <c r="C105" s="55"/>
      <c r="D105" s="55"/>
      <c r="E105" s="38">
        <v>242000</v>
      </c>
      <c r="F105" s="38"/>
    </row>
    <row r="106" spans="1:6" s="32" customFormat="1" ht="15" customHeight="1" x14ac:dyDescent="0.25">
      <c r="A106" s="57"/>
      <c r="B106" s="58"/>
      <c r="C106" s="58"/>
      <c r="D106" s="58"/>
      <c r="E106" s="58"/>
      <c r="F106" s="59"/>
    </row>
    <row r="107" spans="1:6" s="32" customFormat="1" ht="24.95" customHeight="1" x14ac:dyDescent="0.25">
      <c r="A107" s="68" t="s">
        <v>49</v>
      </c>
      <c r="B107" s="68"/>
      <c r="C107" s="68"/>
      <c r="D107" s="68"/>
      <c r="E107" s="43">
        <v>1124800</v>
      </c>
      <c r="F107" s="43"/>
    </row>
    <row r="108" spans="1:6" s="32" customFormat="1" ht="15" customHeight="1" x14ac:dyDescent="0.25">
      <c r="A108" s="57"/>
      <c r="B108" s="58"/>
      <c r="C108" s="58"/>
      <c r="D108" s="58"/>
      <c r="E108" s="58"/>
      <c r="F108" s="59"/>
    </row>
    <row r="109" spans="1:6" s="32" customFormat="1" ht="24.95" customHeight="1" x14ac:dyDescent="0.25">
      <c r="A109" s="55" t="s">
        <v>50</v>
      </c>
      <c r="B109" s="55"/>
      <c r="C109" s="55"/>
      <c r="D109" s="55"/>
      <c r="E109" s="55"/>
      <c r="F109" s="56"/>
    </row>
    <row r="110" spans="1:6" s="32" customFormat="1" ht="24.95" customHeight="1" x14ac:dyDescent="0.25">
      <c r="A110" s="29" t="s">
        <v>50</v>
      </c>
      <c r="B110" s="64"/>
      <c r="C110" s="64"/>
      <c r="D110" s="64"/>
      <c r="E110" s="29">
        <f ca="1">SUBTOTAL(9,E110:E111)</f>
        <v>0</v>
      </c>
      <c r="F110" s="30"/>
    </row>
    <row r="111" spans="1:6" s="33" customFormat="1" ht="24.95" customHeight="1" x14ac:dyDescent="0.25">
      <c r="A111" s="41"/>
      <c r="B111" s="44"/>
      <c r="C111" s="44"/>
      <c r="D111" s="44"/>
      <c r="E111" s="26">
        <f>C111*D111</f>
        <v>0</v>
      </c>
      <c r="F111" s="45"/>
    </row>
    <row r="112" spans="1:6" s="32" customFormat="1" ht="24.95" customHeight="1" x14ac:dyDescent="0.25">
      <c r="A112" s="55" t="s">
        <v>51</v>
      </c>
      <c r="B112" s="55"/>
      <c r="C112" s="55"/>
      <c r="D112" s="55"/>
      <c r="E112" s="38">
        <f ca="1">SUBTOTAL(9,E110:E112)</f>
        <v>0</v>
      </c>
      <c r="F112" s="38"/>
    </row>
    <row r="113" spans="1:6" s="32" customFormat="1" ht="15" customHeight="1" x14ac:dyDescent="0.25">
      <c r="A113" s="46"/>
      <c r="B113" s="47"/>
      <c r="C113" s="47"/>
      <c r="D113" s="47"/>
      <c r="E113" s="47"/>
      <c r="F113" s="48"/>
    </row>
    <row r="114" spans="1:6" s="32" customFormat="1" ht="24.95" customHeight="1" x14ac:dyDescent="0.25">
      <c r="A114" s="49" t="s">
        <v>52</v>
      </c>
      <c r="B114" s="49"/>
      <c r="C114" s="49"/>
      <c r="D114" s="49"/>
      <c r="E114" s="54">
        <v>1124800</v>
      </c>
      <c r="F114" s="49"/>
    </row>
    <row r="115" spans="1:6" s="32" customFormat="1" ht="8.25" customHeight="1" x14ac:dyDescent="0.25">
      <c r="A115" s="2"/>
      <c r="B115" s="2"/>
      <c r="C115" s="2"/>
      <c r="D115" s="2"/>
      <c r="E115" s="2"/>
      <c r="F115" s="2"/>
    </row>
    <row r="116" spans="1:6" hidden="1" x14ac:dyDescent="0.25"/>
    <row r="117" spans="1:6" hidden="1" x14ac:dyDescent="0.25"/>
    <row r="118" spans="1:6" x14ac:dyDescent="0.25"/>
    <row r="119" spans="1:6" x14ac:dyDescent="0.25"/>
    <row r="120" spans="1:6" x14ac:dyDescent="0.25"/>
    <row r="121" spans="1:6" x14ac:dyDescent="0.25"/>
    <row r="122" spans="1:6" x14ac:dyDescent="0.25"/>
  </sheetData>
  <sheetProtection formatCells="0" insertRows="0" deleteRows="0"/>
  <mergeCells count="57">
    <mergeCell ref="B75:D75"/>
    <mergeCell ref="A96:F96"/>
    <mergeCell ref="A95:D95"/>
    <mergeCell ref="B77:D77"/>
    <mergeCell ref="B79:D79"/>
    <mergeCell ref="B81:D81"/>
    <mergeCell ref="A53:F53"/>
    <mergeCell ref="B48:D48"/>
    <mergeCell ref="A65:F65"/>
    <mergeCell ref="B69:D69"/>
    <mergeCell ref="A112:D112"/>
    <mergeCell ref="A107:D107"/>
    <mergeCell ref="A108:F108"/>
    <mergeCell ref="A106:F106"/>
    <mergeCell ref="B98:D98"/>
    <mergeCell ref="B110:D110"/>
    <mergeCell ref="A105:D105"/>
    <mergeCell ref="B91:D91"/>
    <mergeCell ref="B93:D93"/>
    <mergeCell ref="A109:F109"/>
    <mergeCell ref="A97:F97"/>
    <mergeCell ref="B73:D73"/>
    <mergeCell ref="B71:D71"/>
    <mergeCell ref="A66:F66"/>
    <mergeCell ref="A64:D64"/>
    <mergeCell ref="B57:D57"/>
    <mergeCell ref="B59:D59"/>
    <mergeCell ref="B62:D62"/>
    <mergeCell ref="B67:D67"/>
    <mergeCell ref="A2:F2"/>
    <mergeCell ref="A3:F3"/>
    <mergeCell ref="A4:F4"/>
    <mergeCell ref="A6:E6"/>
    <mergeCell ref="B55:D55"/>
    <mergeCell ref="A54:F54"/>
    <mergeCell ref="A16:D16"/>
    <mergeCell ref="A24:F24"/>
    <mergeCell ref="B21:D21"/>
    <mergeCell ref="B26:D26"/>
    <mergeCell ref="B28:D28"/>
    <mergeCell ref="B33:D33"/>
    <mergeCell ref="B35:D35"/>
    <mergeCell ref="B10:D10"/>
    <mergeCell ref="B12:D12"/>
    <mergeCell ref="B14:D14"/>
    <mergeCell ref="A8:F8"/>
    <mergeCell ref="A30:D30"/>
    <mergeCell ref="A52:D52"/>
    <mergeCell ref="A23:D23"/>
    <mergeCell ref="A31:F31"/>
    <mergeCell ref="A32:F32"/>
    <mergeCell ref="A25:F25"/>
    <mergeCell ref="A9:D9"/>
    <mergeCell ref="B17:D17"/>
    <mergeCell ref="B19:D19"/>
    <mergeCell ref="B44:D44"/>
    <mergeCell ref="B46:D46"/>
  </mergeCells>
  <conditionalFormatting sqref="E112">
    <cfRule type="cellIs" dxfId="0" priority="1" stopIfTrue="1" operator="greaterThan">
      <formula>#REF!</formula>
    </cfRule>
  </conditionalFormatting>
  <pageMargins left="0.39370078740157483" right="0.39370078740157483" top="0.39370078740157483" bottom="0.39370078740157483" header="0.19685039370078741" footer="0.19685039370078741"/>
  <pageSetup paperSize="256" scale="64" fitToHeight="0" orientation="landscape" r:id="rId1"/>
  <headerFooter>
    <oddFooter>&amp;CSayfa &amp;P/&amp;N</oddFooter>
  </headerFooter>
  <ignoredErrors>
    <ignoredError sqref="E29 E51 E6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D31"/>
  <sheetViews>
    <sheetView zoomScale="90" zoomScaleNormal="90" workbookViewId="0">
      <selection activeCell="B24" sqref="B24"/>
    </sheetView>
  </sheetViews>
  <sheetFormatPr defaultColWidth="0" defaultRowHeight="15.75" zeroHeight="1" x14ac:dyDescent="0.25"/>
  <cols>
    <col min="1" max="1" width="75.7109375" style="3" customWidth="1"/>
    <col min="2" max="2" width="25.7109375" style="3" customWidth="1"/>
    <col min="3" max="3" width="25.7109375" style="13" customWidth="1"/>
    <col min="4" max="4" width="2.85546875" style="3" customWidth="1"/>
    <col min="5" max="16384" width="9.140625" style="3" hidden="1"/>
  </cols>
  <sheetData>
    <row r="1" spans="1:3" x14ac:dyDescent="0.25">
      <c r="C1" s="3"/>
    </row>
    <row r="2" spans="1:3" ht="18.75" x14ac:dyDescent="0.25">
      <c r="A2" s="65" t="s">
        <v>136</v>
      </c>
      <c r="B2" s="65"/>
      <c r="C2" s="65"/>
    </row>
    <row r="3" spans="1:3" ht="18.75" x14ac:dyDescent="0.25">
      <c r="A3" s="65" t="s">
        <v>135</v>
      </c>
      <c r="B3" s="65"/>
      <c r="C3" s="65"/>
    </row>
    <row r="4" spans="1:3" ht="18.75" x14ac:dyDescent="0.25">
      <c r="A4" s="65" t="s">
        <v>134</v>
      </c>
      <c r="B4" s="65"/>
      <c r="C4" s="65"/>
    </row>
    <row r="5" spans="1:3" x14ac:dyDescent="0.25">
      <c r="C5" s="3"/>
    </row>
    <row r="6" spans="1:3" ht="30" customHeight="1" x14ac:dyDescent="0.25">
      <c r="A6" s="69" t="s">
        <v>22</v>
      </c>
      <c r="B6" s="70"/>
      <c r="C6" s="71"/>
    </row>
    <row r="7" spans="1:3" ht="35.1" customHeight="1" x14ac:dyDescent="0.25">
      <c r="A7" s="4"/>
      <c r="B7" s="5" t="s">
        <v>23</v>
      </c>
      <c r="C7" s="6" t="s">
        <v>24</v>
      </c>
    </row>
    <row r="8" spans="1:3" ht="20.100000000000001" customHeight="1" x14ac:dyDescent="0.25">
      <c r="A8" s="8" t="s">
        <v>53</v>
      </c>
      <c r="B8" s="1">
        <v>37500</v>
      </c>
      <c r="C8" s="16">
        <f>B8/$B$22</f>
        <v>3.333926031294452E-2</v>
      </c>
    </row>
    <row r="9" spans="1:3" ht="20.100000000000001" customHeight="1" x14ac:dyDescent="0.25">
      <c r="A9" s="8" t="s">
        <v>54</v>
      </c>
      <c r="B9" s="7">
        <f>B22-(B8+B10)</f>
        <v>1012300</v>
      </c>
      <c r="C9" s="16">
        <f>B9/$B$22</f>
        <v>0.89998221906116638</v>
      </c>
    </row>
    <row r="10" spans="1:3" ht="20.100000000000001" customHeight="1" x14ac:dyDescent="0.25">
      <c r="A10" s="8" t="s">
        <v>55</v>
      </c>
      <c r="B10" s="7">
        <f>SUBTOTAL(9,B12:B21)</f>
        <v>75000</v>
      </c>
      <c r="C10" s="16">
        <f>B10/$B$22</f>
        <v>6.667852062588904E-2</v>
      </c>
    </row>
    <row r="11" spans="1:3" ht="20.100000000000001" customHeight="1" x14ac:dyDescent="0.25">
      <c r="A11" s="72" t="s">
        <v>25</v>
      </c>
      <c r="B11" s="73"/>
      <c r="C11" s="74"/>
    </row>
    <row r="12" spans="1:3" ht="20.100000000000001" customHeight="1" x14ac:dyDescent="0.25">
      <c r="A12" s="15" t="s">
        <v>137</v>
      </c>
      <c r="B12" s="1">
        <v>37500</v>
      </c>
      <c r="C12" s="16">
        <f>B12/$B$22</f>
        <v>3.333926031294452E-2</v>
      </c>
    </row>
    <row r="13" spans="1:3" ht="20.100000000000001" customHeight="1" x14ac:dyDescent="0.25">
      <c r="A13" s="15" t="s">
        <v>138</v>
      </c>
      <c r="B13" s="1">
        <v>37500</v>
      </c>
      <c r="C13" s="16">
        <f t="shared" ref="C13:C21" si="0">B13/$B$22</f>
        <v>3.333926031294452E-2</v>
      </c>
    </row>
    <row r="14" spans="1:3" ht="20.100000000000001" customHeight="1" x14ac:dyDescent="0.25">
      <c r="A14" s="15" t="s">
        <v>63</v>
      </c>
      <c r="B14" s="1">
        <v>0</v>
      </c>
      <c r="C14" s="16">
        <f t="shared" si="0"/>
        <v>0</v>
      </c>
    </row>
    <row r="15" spans="1:3" ht="20.100000000000001" customHeight="1" x14ac:dyDescent="0.25">
      <c r="A15" s="15" t="s">
        <v>64</v>
      </c>
      <c r="B15" s="1">
        <v>0</v>
      </c>
      <c r="C15" s="16">
        <f t="shared" si="0"/>
        <v>0</v>
      </c>
    </row>
    <row r="16" spans="1:3" ht="20.100000000000001" customHeight="1" x14ac:dyDescent="0.25">
      <c r="A16" s="15" t="s">
        <v>65</v>
      </c>
      <c r="B16" s="1">
        <v>0</v>
      </c>
      <c r="C16" s="16">
        <f t="shared" si="0"/>
        <v>0</v>
      </c>
    </row>
    <row r="17" spans="1:3" ht="20.100000000000001" customHeight="1" x14ac:dyDescent="0.25">
      <c r="A17" s="15" t="s">
        <v>66</v>
      </c>
      <c r="B17" s="1">
        <v>0</v>
      </c>
      <c r="C17" s="16">
        <f t="shared" si="0"/>
        <v>0</v>
      </c>
    </row>
    <row r="18" spans="1:3" ht="20.100000000000001" customHeight="1" x14ac:dyDescent="0.25">
      <c r="A18" s="15" t="s">
        <v>67</v>
      </c>
      <c r="B18" s="1">
        <v>0</v>
      </c>
      <c r="C18" s="16">
        <f t="shared" si="0"/>
        <v>0</v>
      </c>
    </row>
    <row r="19" spans="1:3" ht="20.100000000000001" customHeight="1" x14ac:dyDescent="0.25">
      <c r="A19" s="15" t="s">
        <v>68</v>
      </c>
      <c r="B19" s="1">
        <v>0</v>
      </c>
      <c r="C19" s="16">
        <f t="shared" si="0"/>
        <v>0</v>
      </c>
    </row>
    <row r="20" spans="1:3" ht="20.100000000000001" customHeight="1" x14ac:dyDescent="0.25">
      <c r="A20" s="15" t="s">
        <v>69</v>
      </c>
      <c r="B20" s="1">
        <v>0</v>
      </c>
      <c r="C20" s="16">
        <f t="shared" si="0"/>
        <v>0</v>
      </c>
    </row>
    <row r="21" spans="1:3" ht="20.100000000000001" customHeight="1" x14ac:dyDescent="0.25">
      <c r="A21" s="15" t="s">
        <v>70</v>
      </c>
      <c r="B21" s="1">
        <v>0</v>
      </c>
      <c r="C21" s="16">
        <f t="shared" si="0"/>
        <v>0</v>
      </c>
    </row>
    <row r="22" spans="1:3" ht="20.100000000000001" customHeight="1" x14ac:dyDescent="0.25">
      <c r="A22" s="9" t="s">
        <v>26</v>
      </c>
      <c r="B22" s="10">
        <f>'EK-B1-B3'!E114</f>
        <v>1124800</v>
      </c>
      <c r="C22" s="17">
        <f>B22/$B$22</f>
        <v>1</v>
      </c>
    </row>
    <row r="23" spans="1:3" ht="20.100000000000001" customHeight="1" x14ac:dyDescent="0.25">
      <c r="A23" s="11" t="s">
        <v>56</v>
      </c>
      <c r="B23" s="1">
        <v>0</v>
      </c>
      <c r="C23" s="12"/>
    </row>
    <row r="24" spans="1:3" ht="20.100000000000001" customHeight="1" x14ac:dyDescent="0.25">
      <c r="A24" s="9" t="s">
        <v>27</v>
      </c>
      <c r="B24" s="10">
        <f>B22</f>
        <v>1124800</v>
      </c>
      <c r="C24" s="17">
        <f>B24/$B$24</f>
        <v>1</v>
      </c>
    </row>
    <row r="25" spans="1:3" x14ac:dyDescent="0.25">
      <c r="C25" s="3"/>
    </row>
    <row r="26" spans="1:3" hidden="1" x14ac:dyDescent="0.25"/>
    <row r="27" spans="1:3" hidden="1" x14ac:dyDescent="0.25">
      <c r="A27" s="14"/>
    </row>
    <row r="28" spans="1:3" hidden="1" x14ac:dyDescent="0.25"/>
    <row r="29" spans="1:3" hidden="1" x14ac:dyDescent="0.25"/>
    <row r="30" spans="1:3" hidden="1" x14ac:dyDescent="0.25"/>
    <row r="31" spans="1:3" hidden="1" x14ac:dyDescent="0.25"/>
  </sheetData>
  <mergeCells count="5">
    <mergeCell ref="A6:C6"/>
    <mergeCell ref="A11:C11"/>
    <mergeCell ref="A2:C2"/>
    <mergeCell ref="A3:C3"/>
    <mergeCell ref="A4:C4"/>
  </mergeCells>
  <pageMargins left="0.39370078740157483" right="0.39370078740157483" top="0.39370078740157483" bottom="0.39370078740157483" header="0.19685039370078741" footer="0.19685039370078741"/>
  <pageSetup paperSize="256" orientation="landscape" r:id="rId1"/>
  <headerFooter>
    <oddFooter>&amp;CSayfa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EK-B1-B3</vt:lpstr>
      <vt:lpstr>EK-B2</vt:lpstr>
      <vt:lpstr>'EK-B1-B3'!Yazdırma_Alanı</vt:lpstr>
      <vt:lpstr>'EK-B2'!Yazdırma_Alanı</vt:lpstr>
      <vt:lpstr>'EK-B1-B3'!Yazdırma_Başlıkları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2022-11-11T10:54:47Z</dcterms:modified>
</cp:coreProperties>
</file>